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gdant\Desktop\"/>
    </mc:Choice>
  </mc:AlternateContent>
  <bookViews>
    <workbookView xWindow="0" yWindow="0" windowWidth="28800" windowHeight="12315" activeTab="1"/>
  </bookViews>
  <sheets>
    <sheet name="Phase 1" sheetId="2" r:id="rId1"/>
    <sheet name="Phase 2 " sheetId="3" r:id="rId2"/>
    <sheet name="Phase 2 State aid assessment" sheetId="5" r:id="rId3"/>
  </sheets>
  <definedNames>
    <definedName name="_xlnm.Print_Area" localSheetId="0">'Phase 1'!$A$6:$G$37</definedName>
    <definedName name="_xlnm.Print_Area" localSheetId="1">'Phase 2 '!$A$1:$P$114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 i="3" l="1"/>
  <c r="I73" i="3"/>
  <c r="I84" i="3"/>
  <c r="I80" i="3"/>
  <c r="I104" i="3" l="1"/>
  <c r="O64" i="3" l="1"/>
  <c r="J64" i="3" s="1"/>
  <c r="N64" i="3"/>
  <c r="M64" i="3"/>
  <c r="L64" i="3"/>
  <c r="K64" i="3"/>
  <c r="K63" i="3"/>
  <c r="I70" i="3"/>
  <c r="I62" i="3"/>
  <c r="I112" i="3"/>
  <c r="I67" i="3"/>
  <c r="I59" i="3" l="1"/>
  <c r="I55" i="3"/>
  <c r="I48" i="3"/>
  <c r="I44" i="3"/>
  <c r="I41" i="3"/>
  <c r="I52" i="3" l="1"/>
  <c r="I85" i="3" s="1"/>
  <c r="O111" i="3"/>
  <c r="J111" i="3" s="1"/>
  <c r="N111" i="3"/>
  <c r="M111" i="3"/>
  <c r="L111" i="3"/>
  <c r="K111" i="3"/>
  <c r="O110" i="3"/>
  <c r="J110" i="3" s="1"/>
  <c r="N110" i="3"/>
  <c r="M110" i="3"/>
  <c r="L110" i="3"/>
  <c r="K110" i="3"/>
  <c r="O109" i="3"/>
  <c r="J109" i="3" s="1"/>
  <c r="N109" i="3"/>
  <c r="M109" i="3"/>
  <c r="L109" i="3"/>
  <c r="K109" i="3"/>
  <c r="O108" i="3"/>
  <c r="J108" i="3" s="1"/>
  <c r="N108" i="3"/>
  <c r="M108" i="3"/>
  <c r="L108" i="3"/>
  <c r="K108" i="3"/>
  <c r="O107" i="3"/>
  <c r="J107" i="3" s="1"/>
  <c r="N107" i="3"/>
  <c r="M107" i="3"/>
  <c r="L107" i="3"/>
  <c r="K107" i="3"/>
  <c r="O106" i="3"/>
  <c r="J106" i="3" s="1"/>
  <c r="N106" i="3"/>
  <c r="M106" i="3"/>
  <c r="L106" i="3"/>
  <c r="K106" i="3"/>
  <c r="O105" i="3"/>
  <c r="J105" i="3" s="1"/>
  <c r="N105" i="3"/>
  <c r="M105" i="3"/>
  <c r="L105" i="3"/>
  <c r="K105" i="3"/>
  <c r="P102" i="3"/>
  <c r="I101" i="3"/>
  <c r="O100" i="3"/>
  <c r="J100" i="3" s="1"/>
  <c r="N100" i="3"/>
  <c r="M100" i="3"/>
  <c r="L100" i="3"/>
  <c r="K100" i="3"/>
  <c r="O99" i="3"/>
  <c r="J99" i="3" s="1"/>
  <c r="N99" i="3"/>
  <c r="M99" i="3"/>
  <c r="L99" i="3"/>
  <c r="K99" i="3"/>
  <c r="P96" i="3"/>
  <c r="I95" i="3"/>
  <c r="O94" i="3"/>
  <c r="J94" i="3" s="1"/>
  <c r="N94" i="3"/>
  <c r="M94" i="3"/>
  <c r="L94" i="3"/>
  <c r="K94" i="3"/>
  <c r="O93" i="3"/>
  <c r="J93" i="3" s="1"/>
  <c r="N93" i="3"/>
  <c r="M93" i="3"/>
  <c r="L93" i="3"/>
  <c r="K93" i="3"/>
  <c r="O92" i="3"/>
  <c r="J92" i="3" s="1"/>
  <c r="N92" i="3"/>
  <c r="M92" i="3"/>
  <c r="L92" i="3"/>
  <c r="K92" i="3"/>
  <c r="O91" i="3"/>
  <c r="J91" i="3" s="1"/>
  <c r="N91" i="3"/>
  <c r="M91" i="3"/>
  <c r="L91" i="3"/>
  <c r="K91" i="3"/>
  <c r="O90" i="3"/>
  <c r="J90" i="3" s="1"/>
  <c r="N90" i="3"/>
  <c r="M90" i="3"/>
  <c r="L90" i="3"/>
  <c r="K90" i="3"/>
  <c r="I89" i="3"/>
  <c r="P87" i="3"/>
  <c r="O83" i="3"/>
  <c r="J83" i="3" s="1"/>
  <c r="N83" i="3"/>
  <c r="M83" i="3"/>
  <c r="L83" i="3"/>
  <c r="K83" i="3"/>
  <c r="O82" i="3"/>
  <c r="J82" i="3" s="1"/>
  <c r="N82" i="3"/>
  <c r="M82" i="3"/>
  <c r="L82" i="3"/>
  <c r="K82" i="3"/>
  <c r="O81" i="3"/>
  <c r="J81" i="3" s="1"/>
  <c r="N81" i="3"/>
  <c r="M81" i="3"/>
  <c r="L81" i="3"/>
  <c r="K81" i="3"/>
  <c r="P78" i="3"/>
  <c r="O76" i="3"/>
  <c r="J76" i="3" s="1"/>
  <c r="N76" i="3"/>
  <c r="M76" i="3"/>
  <c r="L76" i="3"/>
  <c r="K76" i="3"/>
  <c r="O75" i="3"/>
  <c r="J75" i="3" s="1"/>
  <c r="N75" i="3"/>
  <c r="M75" i="3"/>
  <c r="L75" i="3"/>
  <c r="K75" i="3"/>
  <c r="O74" i="3"/>
  <c r="J74" i="3" s="1"/>
  <c r="N74" i="3"/>
  <c r="M74" i="3"/>
  <c r="L74" i="3"/>
  <c r="K74" i="3"/>
  <c r="P71" i="3"/>
  <c r="O69" i="3"/>
  <c r="J69" i="3" s="1"/>
  <c r="N69" i="3"/>
  <c r="M69" i="3"/>
  <c r="L69" i="3"/>
  <c r="K69" i="3"/>
  <c r="O68" i="3"/>
  <c r="J68" i="3" s="1"/>
  <c r="N68" i="3"/>
  <c r="M68" i="3"/>
  <c r="L68" i="3"/>
  <c r="K68" i="3"/>
  <c r="O66" i="3"/>
  <c r="J66" i="3" s="1"/>
  <c r="N66" i="3"/>
  <c r="M66" i="3"/>
  <c r="L66" i="3"/>
  <c r="K66" i="3"/>
  <c r="O65" i="3"/>
  <c r="N65" i="3"/>
  <c r="M65" i="3"/>
  <c r="L65" i="3"/>
  <c r="J65" i="3" s="1"/>
  <c r="K65" i="3"/>
  <c r="O63" i="3"/>
  <c r="J63" i="3" s="1"/>
  <c r="N63" i="3"/>
  <c r="M63" i="3"/>
  <c r="L63" i="3"/>
  <c r="P60" i="3"/>
  <c r="O58" i="3"/>
  <c r="J58" i="3" s="1"/>
  <c r="N58" i="3"/>
  <c r="M58" i="3"/>
  <c r="L58" i="3"/>
  <c r="K58" i="3"/>
  <c r="O57" i="3"/>
  <c r="J57" i="3" s="1"/>
  <c r="N57" i="3"/>
  <c r="M57" i="3"/>
  <c r="L57" i="3"/>
  <c r="K57" i="3"/>
  <c r="O56" i="3"/>
  <c r="J56" i="3" s="1"/>
  <c r="N56" i="3"/>
  <c r="M56" i="3"/>
  <c r="L56" i="3"/>
  <c r="K56" i="3"/>
  <c r="K55" i="3"/>
  <c r="K62" i="3" s="1"/>
  <c r="K67" i="3" s="1"/>
  <c r="K73" i="3" s="1"/>
  <c r="K80" i="3" s="1"/>
  <c r="K89" i="3" s="1"/>
  <c r="K98" i="3" s="1"/>
  <c r="K104" i="3" s="1"/>
  <c r="P53" i="3"/>
  <c r="J53" i="3"/>
  <c r="J60" i="3" s="1"/>
  <c r="J71" i="3" s="1"/>
  <c r="J78" i="3" s="1"/>
  <c r="J87" i="3" s="1"/>
  <c r="J96" i="3" s="1"/>
  <c r="J102" i="3" s="1"/>
  <c r="I53" i="3"/>
  <c r="I60" i="3" s="1"/>
  <c r="I78" i="3" s="1"/>
  <c r="I87" i="3" s="1"/>
  <c r="I96" i="3" s="1"/>
  <c r="I102" i="3" s="1"/>
  <c r="O51" i="3"/>
  <c r="J51" i="3" s="1"/>
  <c r="N51" i="3"/>
  <c r="M51" i="3"/>
  <c r="L51" i="3"/>
  <c r="K51" i="3"/>
  <c r="O50" i="3"/>
  <c r="J50" i="3" s="1"/>
  <c r="N50" i="3"/>
  <c r="M50" i="3"/>
  <c r="L50" i="3"/>
  <c r="K50" i="3"/>
  <c r="O49" i="3"/>
  <c r="J49" i="3" s="1"/>
  <c r="N49" i="3"/>
  <c r="M49" i="3"/>
  <c r="L49" i="3"/>
  <c r="K49" i="3"/>
  <c r="K48" i="3"/>
  <c r="O47" i="3"/>
  <c r="J47" i="3" s="1"/>
  <c r="N47" i="3"/>
  <c r="M47" i="3"/>
  <c r="L47" i="3"/>
  <c r="K47" i="3"/>
  <c r="O46" i="3"/>
  <c r="J46" i="3" s="1"/>
  <c r="N46" i="3"/>
  <c r="M46" i="3"/>
  <c r="L46" i="3"/>
  <c r="K46" i="3"/>
  <c r="O45" i="3"/>
  <c r="J45" i="3" s="1"/>
  <c r="N45" i="3"/>
  <c r="M45" i="3"/>
  <c r="L45" i="3"/>
  <c r="K45" i="3"/>
  <c r="K44" i="3"/>
  <c r="O43" i="3"/>
  <c r="N43" i="3"/>
  <c r="M43" i="3"/>
  <c r="J43" i="3" s="1"/>
  <c r="L43" i="3"/>
  <c r="K43" i="3"/>
  <c r="O42" i="3"/>
  <c r="N42" i="3"/>
  <c r="M42" i="3"/>
  <c r="J42" i="3" s="1"/>
  <c r="L42" i="3"/>
  <c r="K42" i="3"/>
  <c r="J73" i="3" l="1"/>
  <c r="J84" i="3"/>
  <c r="I113" i="3"/>
  <c r="I114" i="3" s="1"/>
  <c r="J80" i="3"/>
  <c r="J104" i="3"/>
  <c r="J112" i="3"/>
  <c r="J62" i="3"/>
  <c r="J41" i="3"/>
  <c r="J67" i="3"/>
  <c r="J48" i="3"/>
  <c r="J98" i="3"/>
  <c r="J101" i="3"/>
  <c r="J77" i="3"/>
  <c r="J95" i="3"/>
  <c r="J89" i="3"/>
  <c r="J59" i="3"/>
  <c r="J55" i="3"/>
  <c r="J44" i="3"/>
  <c r="I71" i="3"/>
  <c r="J113" i="3" l="1"/>
  <c r="J70" i="3"/>
  <c r="J52" i="3"/>
  <c r="J85" i="3" l="1"/>
  <c r="J114" i="3" s="1"/>
</calcChain>
</file>

<file path=xl/sharedStrings.xml><?xml version="1.0" encoding="utf-8"?>
<sst xmlns="http://schemas.openxmlformats.org/spreadsheetml/2006/main" count="249" uniqueCount="203">
  <si>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</si>
  <si>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</si>
  <si>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</si>
  <si>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</si>
  <si>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</si>
  <si>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</si>
  <si>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</si>
  <si>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</si>
  <si>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</si>
  <si>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</si>
  <si>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</si>
  <si>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</si>
  <si>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</si>
  <si>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</si>
  <si>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</si>
  <si>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</si>
  <si>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</si>
  <si>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</si>
  <si>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</si>
  <si>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</si>
  <si>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</si>
  <si>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</si>
  <si>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</si>
  <si>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</si>
  <si>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</si>
  <si>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</si>
  <si>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</si>
  <si>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</si>
  <si>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</si>
  <si>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</si>
  <si>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</si>
  <si>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</si>
  <si>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</si>
  <si>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</si>
  <si>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</si>
  <si>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</si>
  <si>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</si>
  <si>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</si>
  <si>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</si>
  <si>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</si>
  <si>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</si>
  <si>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</si>
  <si>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</si>
  <si>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</si>
  <si>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TOTAL POINTS FOR PROJECT RELEVANCE</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</si>
  <si>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</si>
  <si>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</si>
  <si>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</si>
  <si>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</si>
  <si>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</si>
  <si>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</si>
  <si>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</si>
  <si>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</si>
  <si>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</si>
  <si>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</si>
  <si>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</si>
  <si>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</si>
  <si>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AF C.3</t>
  </si>
  <si>
    <t>AF B.1.6</t>
  </si>
  <si>
    <t>TOTAL POINTS FOR PARTNERSHIP RELEVANCE</t>
  </si>
  <si>
    <t>5. HORIZONTAL ISSUES</t>
  </si>
  <si>
    <t>AF C.7.6</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</si>
  <si>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</si>
  <si>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</si>
  <si>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</si>
  <si>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</si>
  <si>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</si>
  <si>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</si>
  <si>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</si>
  <si>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</si>
  <si>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</si>
  <si>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</si>
  <si>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</si>
  <si>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</si>
  <si>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</si>
  <si>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</si>
  <si>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</si>
  <si>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</si>
  <si>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</si>
  <si>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</si>
  <si>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</si>
  <si>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</si>
  <si>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</si>
  <si>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</si>
  <si>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</si>
  <si>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</si>
  <si>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</si>
  <si>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</si>
  <si>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No.</t>
  </si>
  <si>
    <t>Criteria</t>
  </si>
  <si>
    <t xml:space="preserve">YES </t>
  </si>
  <si>
    <t>NO</t>
  </si>
  <si>
    <t>The application form uploaded in the electronic system contains all the annexes and documents requested in the Applicant Guide.</t>
  </si>
  <si>
    <t>A Lead Partner is appointed among the project partners.</t>
  </si>
  <si>
    <t>At least one partner from each side of the border is involved.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</si>
  <si>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</si>
  <si>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</si>
  <si>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</si>
  <si>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</si>
  <si>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</si>
  <si>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NOT APPLICABLE/OBSERVATIONS</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</si>
  <si>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</si>
  <si>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</si>
  <si>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</si>
  <si>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</si>
  <si>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</si>
  <si>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</si>
  <si>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</si>
  <si>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</si>
  <si>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 xml:space="preserve">AF D.2 &amp; E.3
</t>
  </si>
  <si>
    <t>2.Sufficient and reasonable resources are planned to ensure project implementation.</t>
  </si>
  <si>
    <t>3.Financial allocation per cost category is in line with the work plan</t>
  </si>
  <si>
    <t>4.The distribution of the budget per period is in line with the work plan.</t>
  </si>
  <si>
    <t xml:space="preserve">5.The application of lump sums is appropriate and in line with the Programme rules. 
</t>
  </si>
  <si>
    <t>6.The available information in the budget is transparent and sufficient. On that basis, the project budget appears proportionate to the proposed work plan, project outputs and project's contribution to Programme indicators aimed for.</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</si>
  <si>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</si>
  <si>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</si>
  <si>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</si>
  <si>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</si>
  <si>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</si>
  <si>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</si>
  <si>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</si>
  <si>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</si>
  <si>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</si>
  <si>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</si>
  <si>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</si>
  <si>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t>To what extent will the project contribute to the achievement of Programme’s objectives and indicators? (NB:  If 0 points are awarded to one of the following criteria - 1.3;1.4; 1.5 -  the AF will be rejected)</t>
  </si>
  <si>
    <t>3. The project overall objective clearly contributes to the achievement of the Programme priority specific objective. (NB: If 0 points are awarded for this criterion the AF will be rejected)</t>
  </si>
  <si>
    <t>4. The project outputs clearly link to Programme output indicators and their contribution to Programme targets is sufficient. (NB: If 0 points are awarded for this criterion the AF will be rejected)</t>
  </si>
  <si>
    <t>5. Project’s contribution to Programme result indicators is realistic and sufficient. (NB: If 0 points are awarded for this criterion the AF will be rejected)</t>
  </si>
  <si>
    <t>What added value does the cooperation bring?  (NB:  If 0 points are awarded to one of the following criteria - 2.1; 2.2; 2.3 -  the AF will be rejected)</t>
  </si>
  <si>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</si>
  <si>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t xml:space="preserve">1.The budget allocated to the activities is in line with the project content and the costs are realistic. 
</t>
  </si>
  <si>
    <r>
      <t xml:space="preserve">5. The importance of investments and their </t>
    </r>
    <r>
      <rPr>
        <sz val="11"/>
        <color theme="4" tint="-0.499984740745262"/>
        <rFont val="Trebuchet MS"/>
        <family val="2"/>
      </rPr>
      <t>cross-border relevance is demonstrated to reach project objectives (if applicable)</t>
    </r>
  </si>
  <si>
    <t>The project is in line with one of the specific objectives included in the call.</t>
  </si>
  <si>
    <t xml:space="preserve">Mark awarded by assessor converted into points based on the simulation
</t>
  </si>
  <si>
    <t>Weight of mark in the maximum score</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</si>
  <si>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</si>
  <si>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</si>
  <si>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</si>
  <si>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</si>
  <si>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</si>
  <si>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</si>
  <si>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</si>
  <si>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</si>
  <si>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</si>
  <si>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</si>
  <si>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</si>
  <si>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</si>
  <si>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</si>
  <si>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</si>
  <si>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</si>
  <si>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</si>
  <si>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</si>
  <si>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</si>
  <si>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</si>
  <si>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</si>
  <si>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</si>
  <si>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</si>
  <si>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</si>
  <si>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</si>
  <si>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</si>
  <si>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</si>
  <si>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</si>
  <si>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</si>
  <si>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</si>
  <si>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</si>
  <si>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</si>
  <si>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</si>
  <si>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64 points</t>
  </si>
  <si>
    <t>36 points</t>
  </si>
  <si>
    <t>1. The importance of cooperation beyond borders for the topic addressed and a cross-border impact is clearly demonstrated . (NB: If 0 points are awarded for this criterion the AF will be rejected)</t>
  </si>
  <si>
    <t>2.The results cannot (or only to some extent) be achieved without cooperation and have clear cross-border impact. (NB: If 0 points are awarded for this criterion the AF will be rejected)</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</si>
  <si>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</si>
  <si>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</si>
  <si>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t xml:space="preserve">6. Project main outputs are applicable and replicable by other organisations/regions/countries outside of the current partnership (transferability) – if not, it is justified.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</si>
  <si>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+ 3 + 3 + 3 + 2 + 2 + 2= 17.50 points out of 20 points</t>
    </r>
  </si>
  <si>
    <t xml:space="preserve">TOTAL POINTS for the STRATEGIC ASSESSMENT CRITERIA:
PROJECT RELEVANCE points + CROSS BORDER COOPERATION CHARACTER AND IMPACT points + PROJECT INTERVENTION LOGIC points + PARTNERSHIP RELEVANCE points + HORIZONTAL ISSUES points
</t>
  </si>
  <si>
    <t>Cross-border cooperation character and impact</t>
  </si>
  <si>
    <t>2. CROSS-BORDER COOPERATION CHARACTER AND IMPACT</t>
  </si>
  <si>
    <t>TOTAL POINTS FOR CROSS BORDER COOPERATION CHARACTER AND IMPACT</t>
  </si>
  <si>
    <t xml:space="preserve">2. Are the project outputs and results contributing to Programme indicators? 
SO 5.2:
- 0 - not addressed at all;  in this case the project is rejected (NB: If 0 points are awarded for this criterion the AF will be rejected)
- 1 - weak 
- 2 - average 
- 3 - good  
- 4 - excellent 
</t>
  </si>
  <si>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t>
  </si>
  <si>
    <t>Application form section</t>
  </si>
  <si>
    <r>
      <t xml:space="preserve">2. The project makes a positive contribution to programme horizontal principle sustainable development, the Paris Agreement and the "Do No Significant Harm" principle. </t>
    </r>
    <r>
      <rPr>
        <sz val="11"/>
        <color rgb="FFFF0000"/>
        <rFont val="Trebuchet MS"/>
        <family val="2"/>
      </rPr>
      <t xml:space="preserve"> In case the applicants justify the contribution or the neutral impact on DNSH, 1 point shall be automatically granted.</t>
    </r>
  </si>
  <si>
    <r>
      <t>3. The project makes a positive contribution to the New European Bauhaus initiative.</t>
    </r>
    <r>
      <rPr>
        <sz val="11"/>
        <color rgb="FFFF0000"/>
        <rFont val="Trebuchet MS"/>
        <family val="2"/>
      </rPr>
      <t xml:space="preserve"> In case the applicants justify the contribution or neutral impact on NEB, 1 point shall be automatically granted. </t>
    </r>
  </si>
  <si>
    <t>1.The project addresses common need of the Romania Bulgaria Programme  (well justified, reasonable, well explained).</t>
  </si>
  <si>
    <t>3.There is a clear benefit from cooperating for the project partners / target groups / project area / Programme area  (NB: If 0 points are awarded for this criteria the AF will be rejected)</t>
  </si>
  <si>
    <t>To what extent will project outputs have an impact beyond project life time? (NB: If 0 points are awarded for criteria 3.2 and 3.3 the AF will be rejected).</t>
  </si>
  <si>
    <t>1. The communication objectives are relevant and are expected to contribute to the promotion of the ITS and its results</t>
  </si>
  <si>
    <t>Strategy Board agreement to develop and implement such a project (the SB decision is provided by the partners)</t>
  </si>
  <si>
    <t>Call for proposals for SO 5.2 - Governance Project</t>
  </si>
  <si>
    <t>The administrative compliance and eligibility assessment is a ‘yes or no’ process. This means that the assessment does not allow for any flexibility in the way the criteria are applied. The non-fulfilment of one criterion stops the assessment util the partners provide the requested documents.</t>
  </si>
  <si>
    <t>All mandatory annexes are signed and filled in, the standard format set by the Invitation is observed (where the case)</t>
  </si>
  <si>
    <t>The implementation period is in limits established within the Invitation (does not exceed the maximum project durations and should not be less than the minimum duration period indicated in the Invitation for the Governance Project.</t>
  </si>
  <si>
    <t xml:space="preserve">The value of the financial support requested is in line with the limits indicated in the Invitation for Governance Project.
</t>
  </si>
  <si>
    <t>The percentage of the financial support requested from ERDF and state budgets are within the limits indicated in the Invitation for the Governance Project</t>
  </si>
  <si>
    <t>The partnership set by the Invitation for the Governance Project is observed.</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</si>
  <si>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</si>
  <si>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Invitation for the Governance Project provisions.</t>
  </si>
  <si>
    <t xml:space="preserve">1. With respect to the project’s objectives the project partnership: 
• is balanced with respect to the levels, sectors, territory
• consists of partners that complement each other.
</t>
  </si>
  <si>
    <t>2. Partner organisations have proven experience and competence in the thematic field concerned, as well as the necessary capacity to implement the project (financial, human resources, etc.)</t>
  </si>
  <si>
    <t xml:space="preserve">3. All partners play a defined role in the partnership and the territory benefits from this cooperation.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</si>
</sst>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4"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s>
  <fills count="12">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7" fillId="0" borderId="15" xfId="0"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0" fontId="7" fillId="8" borderId="7" xfId="0" applyFont="1" applyFill="1" applyBorder="1" applyAlignment="1">
      <alignment horizontal="center" vertical="center" wrapText="1"/>
    </xf>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 fillId="0" borderId="0" xfId="0" applyFont="1" applyAlignment="1">
      <alignment wrapText="1"/>
    </xf>
    <xf numFmtId="0" fontId="22" fillId="0" borderId="7"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7" fillId="0" borderId="0" xfId="0" applyFont="1" applyAlignment="1">
      <alignment horizontal="left" vertical="top" wrapText="1"/>
    </xf>
    <xf numFmtId="0" fontId="6" fillId="0" borderId="0" xfId="0" applyFont="1" applyAlignment="1">
      <alignment horizontal="center" wrapText="1"/>
    </xf>
    <xf numFmtId="0" fontId="2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6" fillId="0" borderId="7" xfId="0" applyFont="1" applyBorder="1" applyAlignment="1">
      <alignment horizontal="left" vertical="top" wrapText="1"/>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7"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7" borderId="7" xfId="0" applyFont="1" applyFill="1" applyBorder="1" applyAlignment="1">
      <alignment horizontal="left" vertical="top"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0" borderId="7" xfId="0" applyFont="1" applyBorder="1" applyAlignment="1">
      <alignment horizontal="left" wrapText="1"/>
    </xf>
    <xf numFmtId="0" fontId="7" fillId="7" borderId="7"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6" fillId="11" borderId="7" xfId="0" applyFont="1" applyFill="1" applyBorder="1" applyAlignment="1">
      <alignment horizontal="left" vertical="top"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21" fillId="0" borderId="7" xfId="0" applyFont="1" applyBorder="1" applyAlignment="1">
      <alignment horizontal="left" vertical="top"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6" fillId="0" borderId="6" xfId="0" applyFont="1" applyBorder="1" applyAlignment="1">
      <alignment horizontal="left" vertical="top"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0" borderId="7" xfId="0" applyFont="1" applyBorder="1" applyAlignment="1">
      <alignment horizontal="center"/>
    </xf>
    <xf numFmtId="0" fontId="6"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2" borderId="7" xfId="0" applyFont="1" applyFill="1" applyBorder="1" applyAlignment="1">
      <alignment horizontal="center" wrapText="1"/>
    </xf>
    <xf numFmtId="0" fontId="6" fillId="0" borderId="7" xfId="0" applyFont="1" applyBorder="1" applyAlignment="1">
      <alignment horizontal="center" wrapText="1"/>
    </xf>
    <xf numFmtId="0" fontId="7" fillId="2" borderId="7" xfId="0" applyFont="1" applyFill="1" applyBorder="1" applyAlignment="1">
      <alignment horizont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5" fillId="0" borderId="7" xfId="0" applyFont="1" applyBorder="1" applyAlignment="1">
      <alignment horizontal="center"/>
    </xf>
    <xf numFmtId="0" fontId="15" fillId="0" borderId="7" xfId="0" applyFont="1" applyBorder="1" applyAlignment="1">
      <alignment horizontal="left" wrapText="1"/>
    </xf>
    <xf numFmtId="0" fontId="15" fillId="0" borderId="7" xfId="0" applyFont="1" applyBorder="1" applyAlignment="1">
      <alignment horizontal="left"/>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7" xfId="0" applyFont="1" applyBorder="1" applyAlignment="1">
      <alignment horizontal="left" vertical="top" wrapText="1"/>
    </xf>
    <xf numFmtId="0" fontId="15" fillId="0" borderId="7" xfId="0" applyFont="1" applyBorder="1" applyAlignment="1">
      <alignment horizontal="left" vertical="top"/>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9" fillId="0" borderId="7"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2176145</xdr:colOff>
      <xdr:row>3</xdr:row>
      <xdr:rowOff>47625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2176145" cy="619125"/>
        </a:xfrm>
        <a:prstGeom prst="rect">
          <a:avLst/>
        </a:prstGeom>
        <a:noFill/>
      </xdr:spPr>
    </xdr:pic>
    <xdr:clientData/>
  </xdr:twoCellAnchor>
  <xdr:twoCellAnchor editAs="oneCell">
    <xdr:from>
      <xdr:col>5</xdr:col>
      <xdr:colOff>1495425</xdr:colOff>
      <xdr:row>0</xdr:row>
      <xdr:rowOff>0</xdr:rowOff>
    </xdr:from>
    <xdr:to>
      <xdr:col>5</xdr:col>
      <xdr:colOff>2275840</xdr:colOff>
      <xdr:row>4</xdr:row>
      <xdr:rowOff>18415</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0"/>
          <a:ext cx="780415" cy="78041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37"/>
  <sheetViews>
    <sheetView topLeftCell="A24" zoomScaleNormal="100" workbookViewId="0">
      <selection activeCell="B33" sqref="B33"/>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 min="7" max="7" width="17" customWidth="1"/>
  </cols>
  <sheetData>
    <row r="6" spans="1:7" ht="18" x14ac:dyDescent="0.25">
      <c r="B6" s="74" t="s">
        <v>191</v>
      </c>
      <c r="C6" s="74"/>
      <c r="D6" s="74"/>
      <c r="E6" s="74"/>
      <c r="F6" s="74"/>
      <c r="G6" s="74"/>
    </row>
    <row r="7" spans="1:7" ht="33.75" customHeight="1" x14ac:dyDescent="0.25">
      <c r="A7" s="17"/>
      <c r="B7" s="75" t="s">
        <v>85</v>
      </c>
      <c r="C7" s="75"/>
      <c r="D7" s="75"/>
      <c r="E7" s="75"/>
      <c r="F7" s="75"/>
      <c r="G7" s="75"/>
    </row>
    <row r="8" spans="1:7" x14ac:dyDescent="0.25">
      <c r="A8" s="76"/>
      <c r="B8" s="76"/>
      <c r="C8" s="76"/>
      <c r="D8" s="76"/>
      <c r="E8" s="76"/>
      <c r="F8" s="76"/>
      <c r="G8" s="76"/>
    </row>
    <row r="9" spans="1:7" x14ac:dyDescent="0.25">
      <c r="A9" s="76"/>
      <c r="B9" s="76"/>
      <c r="C9" s="76"/>
      <c r="D9" s="76"/>
      <c r="E9" s="76"/>
      <c r="F9" s="76"/>
      <c r="G9" s="76"/>
    </row>
    <row r="10" spans="1:7" ht="16.5" x14ac:dyDescent="0.3">
      <c r="A10" s="18"/>
      <c r="B10" s="19" t="s">
        <v>1</v>
      </c>
      <c r="C10" s="19"/>
      <c r="D10" s="19"/>
      <c r="E10" s="19"/>
      <c r="F10" s="19"/>
      <c r="G10" s="19"/>
    </row>
    <row r="11" spans="1:7" ht="16.5" x14ac:dyDescent="0.3">
      <c r="A11" s="18"/>
      <c r="B11" s="20" t="s">
        <v>86</v>
      </c>
      <c r="C11" s="20"/>
      <c r="D11" s="20"/>
      <c r="E11" s="20"/>
      <c r="F11" s="20"/>
      <c r="G11" s="20"/>
    </row>
    <row r="12" spans="1:7" ht="16.5" x14ac:dyDescent="0.3">
      <c r="A12" s="18"/>
      <c r="B12" s="21" t="s">
        <v>87</v>
      </c>
      <c r="C12" s="20"/>
      <c r="D12" s="20"/>
      <c r="E12" s="20"/>
      <c r="F12" s="20"/>
      <c r="G12" s="20"/>
    </row>
    <row r="13" spans="1:7" ht="16.5" x14ac:dyDescent="0.3">
      <c r="A13" s="18"/>
      <c r="B13" s="73"/>
      <c r="C13" s="73"/>
      <c r="D13" s="73"/>
      <c r="E13" s="73"/>
      <c r="F13" s="73"/>
      <c r="G13" s="73"/>
    </row>
    <row r="14" spans="1:7" ht="48.75" customHeight="1" x14ac:dyDescent="0.25">
      <c r="A14" s="22"/>
      <c r="B14" s="72" t="s">
        <v>192</v>
      </c>
      <c r="C14" s="72"/>
      <c r="D14" s="72"/>
      <c r="E14" s="72"/>
      <c r="F14" s="72"/>
      <c r="G14" s="72"/>
    </row>
    <row r="15" spans="1:7" ht="16.5" x14ac:dyDescent="0.3">
      <c r="A15" s="6"/>
      <c r="B15" s="73"/>
      <c r="C15" s="73"/>
      <c r="D15" s="73"/>
      <c r="E15" s="73"/>
      <c r="F15" s="73"/>
      <c r="G15" s="73"/>
    </row>
    <row r="16" spans="1:7" x14ac:dyDescent="0.25">
      <c r="A16" s="6"/>
      <c r="B16" s="6"/>
      <c r="C16" s="6"/>
      <c r="D16" s="6"/>
      <c r="E16" s="6"/>
      <c r="F16" s="6"/>
      <c r="G16" s="6"/>
    </row>
    <row r="17" spans="1:9" x14ac:dyDescent="0.25">
      <c r="A17" s="6"/>
      <c r="B17" s="6"/>
      <c r="C17" s="6"/>
      <c r="D17" s="6"/>
      <c r="E17" s="6"/>
      <c r="F17" s="6"/>
      <c r="G17" s="6"/>
    </row>
    <row r="18" spans="1:9" ht="16.5" x14ac:dyDescent="0.25">
      <c r="B18" s="23" t="s">
        <v>88</v>
      </c>
      <c r="C18" s="23" t="s">
        <v>89</v>
      </c>
      <c r="D18" s="23" t="s">
        <v>90</v>
      </c>
      <c r="E18" s="23" t="s">
        <v>91</v>
      </c>
      <c r="F18" s="5" t="s">
        <v>100</v>
      </c>
    </row>
    <row r="19" spans="1:9" ht="33" x14ac:dyDescent="0.25">
      <c r="B19" s="7">
        <v>1</v>
      </c>
      <c r="C19" s="70" t="s">
        <v>190</v>
      </c>
      <c r="D19" s="69"/>
      <c r="E19" s="69"/>
      <c r="F19" s="5"/>
    </row>
    <row r="20" spans="1:9" ht="34.5" customHeight="1" x14ac:dyDescent="0.3">
      <c r="A20" s="6"/>
      <c r="B20" s="11">
        <v>2</v>
      </c>
      <c r="C20" s="8" t="s">
        <v>92</v>
      </c>
      <c r="D20" s="9"/>
      <c r="E20" s="9"/>
      <c r="F20" s="10"/>
      <c r="G20" s="6"/>
      <c r="H20" s="6"/>
      <c r="I20" s="6"/>
    </row>
    <row r="21" spans="1:9" ht="74.25" customHeight="1" x14ac:dyDescent="0.3">
      <c r="A21" s="6"/>
      <c r="B21" s="7">
        <v>3</v>
      </c>
      <c r="C21" s="12" t="s">
        <v>116</v>
      </c>
      <c r="D21" s="9"/>
      <c r="E21" s="9"/>
      <c r="F21" s="10"/>
      <c r="G21" s="6"/>
      <c r="H21" s="6"/>
      <c r="I21" s="6"/>
    </row>
    <row r="22" spans="1:9" ht="43.5" customHeight="1" x14ac:dyDescent="0.3">
      <c r="A22" s="6"/>
      <c r="B22" s="11">
        <v>4</v>
      </c>
      <c r="C22" s="13" t="s">
        <v>193</v>
      </c>
      <c r="D22" s="9"/>
      <c r="E22" s="9"/>
      <c r="F22" s="10"/>
      <c r="G22" s="6"/>
      <c r="H22" s="6"/>
      <c r="I22" s="6"/>
    </row>
    <row r="23" spans="1:9" ht="73.5" customHeight="1" x14ac:dyDescent="0.3">
      <c r="A23" s="6"/>
      <c r="B23" s="7">
        <v>5</v>
      </c>
      <c r="C23" s="13" t="s">
        <v>194</v>
      </c>
      <c r="D23" s="9"/>
      <c r="E23" s="9"/>
      <c r="F23" s="10"/>
      <c r="G23" s="6"/>
      <c r="H23" s="6"/>
      <c r="I23" s="6"/>
    </row>
    <row r="24" spans="1:9" ht="61.5" customHeight="1" x14ac:dyDescent="0.3">
      <c r="A24" s="6"/>
      <c r="B24" s="11">
        <v>6</v>
      </c>
      <c r="C24" s="8" t="s">
        <v>195</v>
      </c>
      <c r="D24" s="9"/>
      <c r="E24" s="9"/>
      <c r="F24" s="10"/>
      <c r="G24" s="6"/>
      <c r="H24" s="6"/>
      <c r="I24" s="6"/>
    </row>
    <row r="25" spans="1:9" ht="54.75" customHeight="1" x14ac:dyDescent="0.3">
      <c r="A25" s="6"/>
      <c r="B25" s="7">
        <v>7</v>
      </c>
      <c r="C25" s="13" t="s">
        <v>196</v>
      </c>
      <c r="D25" s="9"/>
      <c r="E25" s="9"/>
      <c r="F25" s="10"/>
      <c r="G25" s="6"/>
      <c r="H25" s="6"/>
      <c r="I25" s="6"/>
    </row>
    <row r="26" spans="1:9" ht="24" customHeight="1" x14ac:dyDescent="0.3">
      <c r="A26" s="6"/>
      <c r="B26" s="11">
        <v>8</v>
      </c>
      <c r="C26" s="14" t="s">
        <v>93</v>
      </c>
      <c r="D26" s="9"/>
      <c r="E26" s="9"/>
      <c r="F26" s="10"/>
      <c r="G26" s="6"/>
      <c r="H26" s="6"/>
      <c r="I26" s="6"/>
    </row>
    <row r="27" spans="1:9" ht="16.5" x14ac:dyDescent="0.3">
      <c r="A27" s="6"/>
      <c r="B27" s="7">
        <v>9</v>
      </c>
      <c r="C27" s="14" t="s">
        <v>94</v>
      </c>
      <c r="D27" s="9"/>
      <c r="E27" s="9"/>
      <c r="F27" s="10"/>
      <c r="G27" s="6"/>
      <c r="H27" s="6"/>
      <c r="I27" s="6"/>
    </row>
    <row r="28" spans="1:9" ht="33.6" customHeight="1" x14ac:dyDescent="0.3">
      <c r="A28" s="6"/>
      <c r="B28" s="11">
        <v>10</v>
      </c>
      <c r="C28" s="15" t="s">
        <v>197</v>
      </c>
      <c r="D28" s="9"/>
      <c r="E28" s="9"/>
      <c r="F28" s="10"/>
      <c r="G28" s="6"/>
      <c r="H28" s="6"/>
      <c r="I28" s="6"/>
    </row>
    <row r="29" spans="1:9" ht="78.75" customHeight="1" x14ac:dyDescent="0.3">
      <c r="A29" s="6"/>
      <c r="B29" s="7">
        <v>11</v>
      </c>
      <c r="C29" s="16" t="s">
        <v>198</v>
      </c>
      <c r="D29" s="9"/>
      <c r="E29" s="9"/>
      <c r="F29" s="10"/>
      <c r="G29" s="6"/>
      <c r="H29" s="6"/>
      <c r="I29" s="6"/>
    </row>
    <row r="30" spans="1:9" ht="44.25" customHeight="1" x14ac:dyDescent="0.3">
      <c r="A30" s="6"/>
      <c r="B30" s="11">
        <v>12</v>
      </c>
      <c r="C30" s="16" t="s">
        <v>95</v>
      </c>
      <c r="D30" s="9"/>
      <c r="E30" s="9"/>
      <c r="F30" s="10"/>
      <c r="G30" s="6"/>
      <c r="H30" s="6"/>
      <c r="I30" s="6"/>
    </row>
    <row r="31" spans="1:9" ht="70.5" customHeight="1" x14ac:dyDescent="0.3">
      <c r="A31" s="6"/>
      <c r="B31" s="7">
        <v>13</v>
      </c>
      <c r="C31" s="16" t="s">
        <v>96</v>
      </c>
      <c r="D31" s="9"/>
      <c r="E31" s="9"/>
      <c r="F31" s="10"/>
      <c r="G31" s="6"/>
      <c r="H31" s="6"/>
      <c r="I31" s="6"/>
    </row>
    <row r="32" spans="1:9" ht="36.75" customHeight="1" x14ac:dyDescent="0.3">
      <c r="A32" s="6"/>
      <c r="B32" s="11">
        <v>14</v>
      </c>
      <c r="C32" s="16" t="s">
        <v>134</v>
      </c>
      <c r="D32" s="9"/>
      <c r="E32" s="9"/>
      <c r="F32" s="10"/>
      <c r="G32" s="6"/>
      <c r="H32" s="6"/>
      <c r="I32" s="6"/>
    </row>
    <row r="33" spans="1:9" ht="81" customHeight="1" x14ac:dyDescent="0.3">
      <c r="A33" s="6"/>
      <c r="B33" s="7">
        <v>15</v>
      </c>
      <c r="C33" s="16" t="s">
        <v>199</v>
      </c>
      <c r="D33" s="9"/>
      <c r="E33" s="9"/>
      <c r="F33" s="10"/>
      <c r="G33" s="6"/>
      <c r="H33" s="6"/>
      <c r="I33" s="6"/>
    </row>
    <row r="34" spans="1:9" ht="42" customHeight="1" x14ac:dyDescent="0.3">
      <c r="A34" s="6"/>
      <c r="B34" s="11">
        <v>16</v>
      </c>
      <c r="C34" s="16" t="s">
        <v>97</v>
      </c>
      <c r="D34" s="9"/>
      <c r="E34" s="9"/>
      <c r="F34" s="10"/>
      <c r="G34" s="6"/>
      <c r="H34" s="6"/>
      <c r="I34" s="6"/>
    </row>
    <row r="35" spans="1:9" ht="86.45" customHeight="1" x14ac:dyDescent="0.3">
      <c r="A35" s="6"/>
      <c r="B35" s="7">
        <v>17</v>
      </c>
      <c r="C35" s="16" t="s">
        <v>117</v>
      </c>
      <c r="D35" s="9"/>
      <c r="E35" s="9"/>
      <c r="F35" s="10"/>
      <c r="G35" s="6"/>
      <c r="H35" s="6"/>
      <c r="I35" s="6"/>
    </row>
    <row r="36" spans="1:9" ht="63.75" customHeight="1" x14ac:dyDescent="0.3">
      <c r="A36" s="6"/>
      <c r="B36" s="11">
        <v>18</v>
      </c>
      <c r="C36" s="16" t="s">
        <v>98</v>
      </c>
      <c r="D36" s="9"/>
      <c r="E36" s="9"/>
      <c r="F36" s="10"/>
      <c r="G36" s="6"/>
      <c r="H36" s="6"/>
      <c r="I36" s="6"/>
    </row>
    <row r="37" spans="1:9" ht="39" customHeight="1" x14ac:dyDescent="0.3">
      <c r="A37" s="6"/>
      <c r="B37" s="7">
        <v>19</v>
      </c>
      <c r="C37" s="16" t="s">
        <v>99</v>
      </c>
      <c r="D37" s="9"/>
      <c r="E37" s="9"/>
      <c r="F37" s="10"/>
      <c r="G37" s="6"/>
      <c r="H37" s="6"/>
      <c r="I37" s="6"/>
    </row>
  </sheetData>
  <sortState ref="B16:F39">
    <sortCondition ref="B16"/>
  </sortState>
  <mergeCells count="7">
    <mergeCell ref="B14:G14"/>
    <mergeCell ref="B15:G15"/>
    <mergeCell ref="B6:G6"/>
    <mergeCell ref="B7:G7"/>
    <mergeCell ref="A8:G8"/>
    <mergeCell ref="A9:G9"/>
    <mergeCell ref="B13:G13"/>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14"/>
  <sheetViews>
    <sheetView tabSelected="1" view="pageBreakPreview" topLeftCell="A70" zoomScale="85" zoomScaleNormal="100" zoomScaleSheetLayoutView="85" workbookViewId="0">
      <selection activeCell="B75" sqref="B75:G75"/>
    </sheetView>
  </sheetViews>
  <sheetFormatPr defaultColWidth="9.140625" defaultRowHeight="16.5" x14ac:dyDescent="0.3"/>
  <cols>
    <col min="1" max="6" width="9.140625" style="2"/>
    <col min="7" max="7" width="53.7109375" style="2" customWidth="1"/>
    <col min="8" max="8" width="18.28515625" style="2" customWidth="1"/>
    <col min="9" max="9" width="25" style="2" customWidth="1"/>
    <col min="10" max="10" width="35.28515625" style="4"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7" width="49" style="2" customWidth="1"/>
    <col min="18" max="16384" width="9.140625" style="2"/>
  </cols>
  <sheetData>
    <row r="2" spans="2:16" ht="39" customHeight="1" x14ac:dyDescent="0.3">
      <c r="B2" s="185" t="s">
        <v>0</v>
      </c>
      <c r="C2" s="186"/>
      <c r="D2" s="186"/>
      <c r="E2" s="186"/>
      <c r="F2" s="186"/>
      <c r="G2" s="186"/>
      <c r="H2" s="186"/>
      <c r="I2" s="186"/>
      <c r="J2" s="186"/>
      <c r="K2" s="186"/>
      <c r="L2" s="186"/>
      <c r="M2" s="186"/>
      <c r="N2" s="186"/>
      <c r="O2" s="187"/>
      <c r="P2" s="1"/>
    </row>
    <row r="3" spans="2:16" x14ac:dyDescent="0.3">
      <c r="B3" s="188"/>
      <c r="C3" s="189"/>
      <c r="D3" s="189"/>
      <c r="E3" s="189"/>
      <c r="F3" s="189"/>
      <c r="G3" s="189"/>
      <c r="H3" s="189"/>
      <c r="I3" s="189"/>
      <c r="J3" s="189"/>
      <c r="K3" s="189"/>
      <c r="L3" s="189"/>
      <c r="M3" s="189"/>
      <c r="N3" s="189"/>
      <c r="O3" s="190"/>
    </row>
    <row r="4" spans="2:16" ht="16.5" customHeight="1" x14ac:dyDescent="0.3">
      <c r="B4" s="191" t="s">
        <v>1</v>
      </c>
      <c r="C4" s="192"/>
      <c r="D4" s="192"/>
      <c r="E4" s="192"/>
      <c r="F4" s="192"/>
      <c r="G4" s="192"/>
      <c r="H4" s="192"/>
      <c r="I4" s="192"/>
      <c r="J4" s="192"/>
      <c r="K4" s="192"/>
      <c r="L4" s="192"/>
      <c r="M4" s="192"/>
      <c r="N4" s="192"/>
      <c r="O4" s="193"/>
    </row>
    <row r="5" spans="2:16" x14ac:dyDescent="0.3">
      <c r="B5" s="194" t="s">
        <v>118</v>
      </c>
      <c r="C5" s="195"/>
      <c r="D5" s="195"/>
      <c r="E5" s="195"/>
      <c r="F5" s="195"/>
      <c r="G5" s="195"/>
      <c r="H5" s="195"/>
      <c r="I5" s="195"/>
      <c r="J5" s="195"/>
      <c r="K5" s="195"/>
      <c r="L5" s="195"/>
      <c r="M5" s="195"/>
      <c r="N5" s="195"/>
      <c r="O5" s="196"/>
    </row>
    <row r="6" spans="2:16" ht="16.5" customHeight="1" x14ac:dyDescent="0.3">
      <c r="B6" s="173" t="s">
        <v>119</v>
      </c>
      <c r="C6" s="174"/>
      <c r="D6" s="174"/>
      <c r="E6" s="174"/>
      <c r="F6" s="174"/>
      <c r="G6" s="174"/>
      <c r="H6" s="174"/>
      <c r="I6" s="174"/>
      <c r="J6" s="174"/>
      <c r="K6" s="174"/>
      <c r="L6" s="174"/>
      <c r="M6" s="174"/>
      <c r="N6" s="174"/>
      <c r="O6" s="175"/>
    </row>
    <row r="7" spans="2:16" ht="16.5" customHeight="1" x14ac:dyDescent="0.3">
      <c r="B7" s="173" t="s">
        <v>120</v>
      </c>
      <c r="C7" s="174"/>
      <c r="D7" s="174"/>
      <c r="E7" s="174"/>
      <c r="F7" s="174"/>
      <c r="G7" s="174"/>
      <c r="H7" s="174"/>
      <c r="I7" s="174"/>
      <c r="J7" s="174"/>
      <c r="K7" s="174"/>
      <c r="L7" s="174"/>
      <c r="M7" s="174"/>
      <c r="N7" s="174"/>
      <c r="O7" s="175"/>
    </row>
    <row r="8" spans="2:16" ht="16.5" customHeight="1" x14ac:dyDescent="0.3">
      <c r="B8" s="173" t="s">
        <v>121</v>
      </c>
      <c r="C8" s="174"/>
      <c r="D8" s="174"/>
      <c r="E8" s="174"/>
      <c r="F8" s="174"/>
      <c r="G8" s="174"/>
      <c r="H8" s="174"/>
      <c r="I8" s="174"/>
      <c r="J8" s="174"/>
      <c r="K8" s="174"/>
      <c r="L8" s="174"/>
      <c r="M8" s="174"/>
      <c r="N8" s="174"/>
      <c r="O8" s="175"/>
    </row>
    <row r="9" spans="2:16" x14ac:dyDescent="0.3">
      <c r="B9" s="176"/>
      <c r="C9" s="177"/>
      <c r="D9" s="177"/>
      <c r="E9" s="177"/>
      <c r="F9" s="177"/>
      <c r="G9" s="177"/>
      <c r="H9" s="177"/>
      <c r="I9" s="177"/>
      <c r="J9" s="177"/>
      <c r="K9" s="177"/>
      <c r="L9" s="177"/>
      <c r="M9" s="177"/>
      <c r="N9" s="177"/>
      <c r="O9" s="178"/>
    </row>
    <row r="10" spans="2:16" x14ac:dyDescent="0.3">
      <c r="B10" s="179" t="s">
        <v>122</v>
      </c>
      <c r="C10" s="180"/>
      <c r="D10" s="180"/>
      <c r="E10" s="180"/>
      <c r="F10" s="180"/>
      <c r="G10" s="180"/>
      <c r="H10" s="180"/>
      <c r="I10" s="180"/>
      <c r="J10" s="180"/>
      <c r="K10" s="180"/>
      <c r="L10" s="180"/>
      <c r="M10" s="180"/>
      <c r="N10" s="180"/>
      <c r="O10" s="181"/>
    </row>
    <row r="11" spans="2:16" ht="33" customHeight="1" x14ac:dyDescent="0.3">
      <c r="B11" s="173" t="s">
        <v>123</v>
      </c>
      <c r="C11" s="174"/>
      <c r="D11" s="174"/>
      <c r="E11" s="174"/>
      <c r="F11" s="174"/>
      <c r="G11" s="174"/>
      <c r="H11" s="174"/>
      <c r="I11" s="174"/>
      <c r="J11" s="174"/>
      <c r="K11" s="174"/>
      <c r="L11" s="174"/>
      <c r="M11" s="174"/>
      <c r="N11" s="174"/>
      <c r="O11" s="175"/>
    </row>
    <row r="12" spans="2:16" ht="33.75" customHeight="1" x14ac:dyDescent="0.3">
      <c r="B12" s="173" t="s">
        <v>124</v>
      </c>
      <c r="C12" s="174"/>
      <c r="D12" s="174"/>
      <c r="E12" s="174"/>
      <c r="F12" s="174"/>
      <c r="G12" s="174"/>
      <c r="H12" s="174"/>
      <c r="I12" s="174"/>
      <c r="J12" s="174"/>
      <c r="K12" s="174"/>
      <c r="L12" s="174"/>
      <c r="M12" s="174"/>
      <c r="N12" s="174"/>
      <c r="O12" s="175"/>
    </row>
    <row r="13" spans="2:16" x14ac:dyDescent="0.3">
      <c r="B13" s="182"/>
      <c r="C13" s="183"/>
      <c r="D13" s="183"/>
      <c r="E13" s="183"/>
      <c r="F13" s="183"/>
      <c r="G13" s="183"/>
      <c r="H13" s="183"/>
      <c r="I13" s="183"/>
      <c r="J13" s="183"/>
      <c r="K13" s="183"/>
      <c r="L13" s="183"/>
      <c r="M13" s="183"/>
      <c r="N13" s="183"/>
      <c r="O13" s="184"/>
    </row>
    <row r="14" spans="2:16" ht="19.5" customHeight="1" x14ac:dyDescent="0.3">
      <c r="B14" s="197" t="s">
        <v>2</v>
      </c>
      <c r="C14" s="198"/>
      <c r="D14" s="198"/>
      <c r="E14" s="198"/>
      <c r="F14" s="198"/>
      <c r="G14" s="198"/>
      <c r="H14" s="198"/>
      <c r="I14" s="198"/>
      <c r="J14" s="198"/>
      <c r="K14" s="198"/>
      <c r="L14" s="198"/>
      <c r="M14" s="198"/>
      <c r="N14" s="198"/>
      <c r="O14" s="199"/>
    </row>
    <row r="15" spans="2:16" x14ac:dyDescent="0.3">
      <c r="B15" s="200"/>
      <c r="C15" s="200"/>
      <c r="D15" s="200"/>
      <c r="E15" s="200"/>
      <c r="F15" s="200"/>
      <c r="G15" s="200"/>
      <c r="H15" s="200"/>
      <c r="I15" s="200"/>
      <c r="J15" s="200"/>
      <c r="K15" s="200"/>
      <c r="L15" s="200"/>
      <c r="M15" s="200"/>
      <c r="N15" s="200"/>
      <c r="O15" s="200"/>
    </row>
    <row r="16" spans="2:16" ht="16.5" customHeight="1" x14ac:dyDescent="0.3">
      <c r="B16" s="201" t="s">
        <v>3</v>
      </c>
      <c r="C16" s="201"/>
      <c r="D16" s="201"/>
      <c r="E16" s="201"/>
      <c r="F16" s="201"/>
      <c r="G16" s="201"/>
      <c r="H16" s="201"/>
      <c r="I16" s="201"/>
      <c r="J16" s="201"/>
      <c r="K16" s="201"/>
      <c r="L16" s="201"/>
      <c r="M16" s="201"/>
      <c r="N16" s="201"/>
      <c r="O16" s="201"/>
    </row>
    <row r="17" spans="2:16" ht="20.25" customHeight="1" x14ac:dyDescent="0.3">
      <c r="B17" s="201" t="s">
        <v>4</v>
      </c>
      <c r="C17" s="201"/>
      <c r="D17" s="201"/>
      <c r="E17" s="201"/>
      <c r="F17" s="201"/>
      <c r="G17" s="201"/>
      <c r="H17" s="201"/>
      <c r="I17" s="201"/>
      <c r="J17" s="201"/>
      <c r="K17" s="201"/>
      <c r="L17" s="201"/>
      <c r="M17" s="201"/>
      <c r="N17" s="201"/>
      <c r="O17" s="201"/>
    </row>
    <row r="18" spans="2:16" x14ac:dyDescent="0.3">
      <c r="B18" s="172" t="s">
        <v>5</v>
      </c>
      <c r="C18" s="172"/>
      <c r="D18" s="172"/>
      <c r="E18" s="172"/>
      <c r="F18" s="172"/>
      <c r="G18" s="172"/>
      <c r="H18" s="172"/>
      <c r="I18" s="172"/>
      <c r="J18" s="170" t="s">
        <v>169</v>
      </c>
      <c r="K18" s="170"/>
      <c r="L18" s="170"/>
      <c r="M18" s="170"/>
      <c r="N18" s="170"/>
      <c r="O18" s="170"/>
    </row>
    <row r="19" spans="2:16" x14ac:dyDescent="0.3">
      <c r="B19" s="150" t="s">
        <v>6</v>
      </c>
      <c r="C19" s="150"/>
      <c r="D19" s="150"/>
      <c r="E19" s="150"/>
      <c r="F19" s="150"/>
      <c r="G19" s="150"/>
      <c r="H19" s="150"/>
      <c r="I19" s="150"/>
      <c r="J19" s="150">
        <v>20</v>
      </c>
      <c r="K19" s="150"/>
      <c r="L19" s="150"/>
      <c r="M19" s="150"/>
      <c r="N19" s="150"/>
      <c r="O19" s="150"/>
    </row>
    <row r="20" spans="2:16" x14ac:dyDescent="0.3">
      <c r="B20" s="150" t="s">
        <v>178</v>
      </c>
      <c r="C20" s="150"/>
      <c r="D20" s="150"/>
      <c r="E20" s="150"/>
      <c r="F20" s="150"/>
      <c r="G20" s="150"/>
      <c r="H20" s="150"/>
      <c r="I20" s="150"/>
      <c r="J20" s="150">
        <v>15</v>
      </c>
      <c r="K20" s="150"/>
      <c r="L20" s="150"/>
      <c r="M20" s="150"/>
      <c r="N20" s="150"/>
      <c r="O20" s="150"/>
    </row>
    <row r="21" spans="2:16" ht="16.5" customHeight="1" x14ac:dyDescent="0.3">
      <c r="B21" s="150" t="s">
        <v>7</v>
      </c>
      <c r="C21" s="150"/>
      <c r="D21" s="150"/>
      <c r="E21" s="150"/>
      <c r="F21" s="150"/>
      <c r="G21" s="150"/>
      <c r="H21" s="150"/>
      <c r="I21" s="150"/>
      <c r="J21" s="150">
        <v>14</v>
      </c>
      <c r="K21" s="150"/>
      <c r="L21" s="150"/>
      <c r="M21" s="150"/>
      <c r="N21" s="150"/>
      <c r="O21" s="150"/>
    </row>
    <row r="22" spans="2:16" ht="16.5" customHeight="1" x14ac:dyDescent="0.3">
      <c r="B22" s="171" t="s">
        <v>8</v>
      </c>
      <c r="C22" s="171"/>
      <c r="D22" s="171"/>
      <c r="E22" s="171"/>
      <c r="F22" s="171"/>
      <c r="G22" s="171"/>
      <c r="H22" s="171"/>
      <c r="I22" s="171"/>
      <c r="J22" s="150">
        <v>10</v>
      </c>
      <c r="K22" s="150"/>
      <c r="L22" s="150"/>
      <c r="M22" s="150"/>
      <c r="N22" s="150"/>
      <c r="O22" s="150"/>
    </row>
    <row r="23" spans="2:16" x14ac:dyDescent="0.3">
      <c r="B23" s="150" t="s">
        <v>9</v>
      </c>
      <c r="C23" s="150"/>
      <c r="D23" s="150"/>
      <c r="E23" s="150"/>
      <c r="F23" s="150"/>
      <c r="G23" s="150"/>
      <c r="H23" s="150"/>
      <c r="I23" s="150"/>
      <c r="J23" s="171">
        <v>5</v>
      </c>
      <c r="K23" s="171"/>
      <c r="L23" s="171"/>
      <c r="M23" s="171"/>
      <c r="N23" s="171"/>
      <c r="O23" s="171"/>
    </row>
    <row r="24" spans="2:16" x14ac:dyDescent="0.3">
      <c r="B24" s="172" t="s">
        <v>10</v>
      </c>
      <c r="C24" s="172"/>
      <c r="D24" s="172"/>
      <c r="E24" s="172"/>
      <c r="F24" s="172"/>
      <c r="G24" s="172"/>
      <c r="H24" s="172"/>
      <c r="I24" s="172"/>
      <c r="J24" s="172" t="s">
        <v>170</v>
      </c>
      <c r="K24" s="172"/>
      <c r="L24" s="172"/>
      <c r="M24" s="172"/>
      <c r="N24" s="172"/>
      <c r="O24" s="172"/>
    </row>
    <row r="25" spans="2:16" x14ac:dyDescent="0.3">
      <c r="B25" s="150" t="s">
        <v>11</v>
      </c>
      <c r="C25" s="150"/>
      <c r="D25" s="150"/>
      <c r="E25" s="150"/>
      <c r="F25" s="150"/>
      <c r="G25" s="150"/>
      <c r="H25" s="150"/>
      <c r="I25" s="150"/>
      <c r="J25" s="150">
        <v>15</v>
      </c>
      <c r="K25" s="150"/>
      <c r="L25" s="150"/>
      <c r="M25" s="150"/>
      <c r="N25" s="150"/>
      <c r="O25" s="150"/>
    </row>
    <row r="26" spans="2:16" x14ac:dyDescent="0.3">
      <c r="B26" s="150" t="s">
        <v>12</v>
      </c>
      <c r="C26" s="150"/>
      <c r="D26" s="150"/>
      <c r="E26" s="150"/>
      <c r="F26" s="150"/>
      <c r="G26" s="150"/>
      <c r="H26" s="150"/>
      <c r="I26" s="150"/>
      <c r="J26" s="150">
        <v>4</v>
      </c>
      <c r="K26" s="150"/>
      <c r="L26" s="150"/>
      <c r="M26" s="150"/>
      <c r="N26" s="150"/>
      <c r="O26" s="150"/>
    </row>
    <row r="27" spans="2:16" x14ac:dyDescent="0.3">
      <c r="B27" s="150" t="s">
        <v>13</v>
      </c>
      <c r="C27" s="150"/>
      <c r="D27" s="150"/>
      <c r="E27" s="150"/>
      <c r="F27" s="150"/>
      <c r="G27" s="150"/>
      <c r="H27" s="150"/>
      <c r="I27" s="150"/>
      <c r="J27" s="150">
        <v>17</v>
      </c>
      <c r="K27" s="150"/>
      <c r="L27" s="150"/>
      <c r="M27" s="150"/>
      <c r="N27" s="150"/>
      <c r="O27" s="150"/>
    </row>
    <row r="28" spans="2:16" x14ac:dyDescent="0.3">
      <c r="B28" s="149" t="s">
        <v>14</v>
      </c>
      <c r="C28" s="149"/>
      <c r="D28" s="149"/>
      <c r="E28" s="149"/>
      <c r="F28" s="149"/>
      <c r="G28" s="149"/>
      <c r="H28" s="149"/>
      <c r="I28" s="149"/>
      <c r="J28" s="149" t="s">
        <v>15</v>
      </c>
      <c r="K28" s="149"/>
      <c r="L28" s="149"/>
      <c r="M28" s="149"/>
      <c r="N28" s="149"/>
      <c r="O28" s="149"/>
    </row>
    <row r="29" spans="2:16" x14ac:dyDescent="0.3">
      <c r="B29" s="150"/>
      <c r="C29" s="150"/>
      <c r="D29" s="150"/>
      <c r="E29" s="150"/>
      <c r="F29" s="150"/>
      <c r="G29" s="150"/>
      <c r="H29" s="150"/>
      <c r="I29" s="150"/>
      <c r="J29" s="150"/>
      <c r="K29" s="150"/>
      <c r="L29" s="150"/>
      <c r="M29" s="150"/>
      <c r="N29" s="150"/>
      <c r="O29" s="150"/>
    </row>
    <row r="30" spans="2:16" x14ac:dyDescent="0.3">
      <c r="B30" s="151"/>
      <c r="C30" s="151"/>
      <c r="D30" s="151"/>
      <c r="E30" s="151"/>
      <c r="F30" s="151"/>
      <c r="G30" s="151"/>
      <c r="H30" s="151"/>
      <c r="I30" s="151"/>
      <c r="J30" s="151"/>
      <c r="K30" s="151"/>
      <c r="L30" s="151"/>
      <c r="M30" s="151"/>
      <c r="N30" s="151"/>
      <c r="O30" s="151"/>
    </row>
    <row r="31" spans="2:16" ht="93.75" customHeight="1" x14ac:dyDescent="0.3">
      <c r="B31" s="152" t="s">
        <v>125</v>
      </c>
      <c r="C31" s="153"/>
      <c r="D31" s="153"/>
      <c r="E31" s="153"/>
      <c r="F31" s="153"/>
      <c r="G31" s="154"/>
      <c r="H31" s="158" t="s">
        <v>183</v>
      </c>
      <c r="I31" s="160" t="s">
        <v>16</v>
      </c>
      <c r="J31" s="24" t="s">
        <v>17</v>
      </c>
      <c r="K31" s="161" t="s">
        <v>18</v>
      </c>
      <c r="L31" s="162"/>
      <c r="M31" s="162"/>
      <c r="N31" s="162"/>
      <c r="O31" s="163"/>
      <c r="P31" s="20"/>
    </row>
    <row r="32" spans="2:16" ht="32.25" customHeight="1" x14ac:dyDescent="0.3">
      <c r="B32" s="155"/>
      <c r="C32" s="156"/>
      <c r="D32" s="156"/>
      <c r="E32" s="156"/>
      <c r="F32" s="156"/>
      <c r="G32" s="157"/>
      <c r="H32" s="159"/>
      <c r="I32" s="160"/>
      <c r="J32" s="25" t="s">
        <v>19</v>
      </c>
      <c r="K32" s="164"/>
      <c r="L32" s="165"/>
      <c r="M32" s="165"/>
      <c r="N32" s="165"/>
      <c r="O32" s="166"/>
      <c r="P32" s="20"/>
    </row>
    <row r="33" spans="2:18" ht="19.5" customHeight="1" x14ac:dyDescent="0.3">
      <c r="B33" s="155"/>
      <c r="C33" s="156"/>
      <c r="D33" s="156"/>
      <c r="E33" s="156"/>
      <c r="F33" s="156"/>
      <c r="G33" s="157"/>
      <c r="H33" s="159"/>
      <c r="I33" s="160"/>
      <c r="J33" s="25" t="s">
        <v>20</v>
      </c>
      <c r="K33" s="164"/>
      <c r="L33" s="165"/>
      <c r="M33" s="165"/>
      <c r="N33" s="165"/>
      <c r="O33" s="166"/>
      <c r="P33" s="20"/>
    </row>
    <row r="34" spans="2:18" ht="21" customHeight="1" x14ac:dyDescent="0.3">
      <c r="B34" s="155"/>
      <c r="C34" s="156"/>
      <c r="D34" s="156"/>
      <c r="E34" s="156"/>
      <c r="F34" s="156"/>
      <c r="G34" s="157"/>
      <c r="H34" s="159"/>
      <c r="I34" s="160"/>
      <c r="J34" s="25" t="s">
        <v>21</v>
      </c>
      <c r="K34" s="164"/>
      <c r="L34" s="165"/>
      <c r="M34" s="165"/>
      <c r="N34" s="165"/>
      <c r="O34" s="166"/>
      <c r="P34" s="20"/>
    </row>
    <row r="35" spans="2:18" ht="19.5" customHeight="1" x14ac:dyDescent="0.3">
      <c r="B35" s="155"/>
      <c r="C35" s="156"/>
      <c r="D35" s="156"/>
      <c r="E35" s="156"/>
      <c r="F35" s="156"/>
      <c r="G35" s="157"/>
      <c r="H35" s="159"/>
      <c r="I35" s="160"/>
      <c r="J35" s="25" t="s">
        <v>22</v>
      </c>
      <c r="K35" s="164"/>
      <c r="L35" s="165"/>
      <c r="M35" s="165"/>
      <c r="N35" s="165"/>
      <c r="O35" s="166"/>
      <c r="P35" s="20"/>
    </row>
    <row r="36" spans="2:18" ht="21.75" customHeight="1" x14ac:dyDescent="0.3">
      <c r="B36" s="155"/>
      <c r="C36" s="156"/>
      <c r="D36" s="156"/>
      <c r="E36" s="156"/>
      <c r="F36" s="156"/>
      <c r="G36" s="157"/>
      <c r="H36" s="159"/>
      <c r="I36" s="160"/>
      <c r="J36" s="25" t="s">
        <v>23</v>
      </c>
      <c r="K36" s="167"/>
      <c r="L36" s="168"/>
      <c r="M36" s="168"/>
      <c r="N36" s="168"/>
      <c r="O36" s="169"/>
      <c r="P36" s="20"/>
    </row>
    <row r="37" spans="2:18" ht="126" customHeight="1" x14ac:dyDescent="0.3">
      <c r="B37" s="139" t="s">
        <v>176</v>
      </c>
      <c r="C37" s="140"/>
      <c r="D37" s="140"/>
      <c r="E37" s="140"/>
      <c r="F37" s="140"/>
      <c r="G37" s="140"/>
      <c r="H37" s="140"/>
      <c r="I37" s="140"/>
      <c r="J37" s="140"/>
      <c r="K37" s="140"/>
      <c r="L37" s="140"/>
      <c r="M37" s="140"/>
      <c r="N37" s="140"/>
      <c r="O37" s="140"/>
      <c r="P37" s="20"/>
    </row>
    <row r="38" spans="2:18" ht="54" customHeight="1" x14ac:dyDescent="0.3">
      <c r="B38" s="119" t="s">
        <v>24</v>
      </c>
      <c r="C38" s="119"/>
      <c r="D38" s="119"/>
      <c r="E38" s="119"/>
      <c r="F38" s="119"/>
      <c r="G38" s="119"/>
      <c r="H38" s="119"/>
      <c r="I38" s="119"/>
      <c r="J38" s="119"/>
      <c r="K38" s="119"/>
      <c r="L38" s="119"/>
      <c r="M38" s="119"/>
      <c r="N38" s="119"/>
      <c r="O38" s="119"/>
      <c r="P38" s="26"/>
    </row>
    <row r="39" spans="2:18" ht="68.25" customHeight="1" x14ac:dyDescent="0.3">
      <c r="B39" s="141" t="s">
        <v>25</v>
      </c>
      <c r="C39" s="142"/>
      <c r="D39" s="142"/>
      <c r="E39" s="142"/>
      <c r="F39" s="142"/>
      <c r="G39" s="143"/>
      <c r="H39" s="147"/>
      <c r="I39" s="100" t="s">
        <v>16</v>
      </c>
      <c r="J39" s="124" t="s">
        <v>135</v>
      </c>
      <c r="K39" s="27">
        <v>0</v>
      </c>
      <c r="L39" s="27">
        <v>1</v>
      </c>
      <c r="M39" s="27">
        <v>2</v>
      </c>
      <c r="N39" s="27">
        <v>3</v>
      </c>
      <c r="O39" s="27">
        <v>4</v>
      </c>
      <c r="P39" s="103" t="s">
        <v>102</v>
      </c>
    </row>
    <row r="40" spans="2:18" ht="63" customHeight="1" x14ac:dyDescent="0.3">
      <c r="B40" s="144"/>
      <c r="C40" s="145"/>
      <c r="D40" s="145"/>
      <c r="E40" s="145"/>
      <c r="F40" s="145"/>
      <c r="G40" s="146"/>
      <c r="H40" s="148"/>
      <c r="I40" s="101"/>
      <c r="J40" s="125"/>
      <c r="K40" s="27" t="s">
        <v>26</v>
      </c>
      <c r="L40" s="27" t="s">
        <v>27</v>
      </c>
      <c r="M40" s="27" t="s">
        <v>28</v>
      </c>
      <c r="N40" s="27" t="s">
        <v>29</v>
      </c>
      <c r="O40" s="27" t="s">
        <v>30</v>
      </c>
      <c r="P40" s="104"/>
    </row>
    <row r="41" spans="2:18" ht="36" customHeight="1" x14ac:dyDescent="0.3">
      <c r="B41" s="126" t="s">
        <v>31</v>
      </c>
      <c r="C41" s="127"/>
      <c r="D41" s="127"/>
      <c r="E41" s="127"/>
      <c r="F41" s="127"/>
      <c r="G41" s="127"/>
      <c r="H41" s="28"/>
      <c r="I41" s="26">
        <f>I42+I43</f>
        <v>5</v>
      </c>
      <c r="J41" s="29">
        <f>J42+J43</f>
        <v>2.5</v>
      </c>
      <c r="K41" s="106" t="s">
        <v>136</v>
      </c>
      <c r="L41" s="107"/>
      <c r="M41" s="107"/>
      <c r="N41" s="107"/>
      <c r="O41" s="108"/>
      <c r="P41" s="26"/>
    </row>
    <row r="42" spans="2:18" ht="64.5" customHeight="1" x14ac:dyDescent="0.3">
      <c r="B42" s="138" t="s">
        <v>186</v>
      </c>
      <c r="C42" s="138"/>
      <c r="D42" s="138"/>
      <c r="E42" s="138"/>
      <c r="F42" s="138"/>
      <c r="G42" s="138"/>
      <c r="H42" s="30" t="s">
        <v>32</v>
      </c>
      <c r="I42" s="57">
        <v>3</v>
      </c>
      <c r="J42" s="31">
        <f>IF(P42=0,K42,(IF(P42=1,L42,(IF(P42=2,M42,(IF(P42=3,N42,(IF(P42=4,O42,N/A)))))))))</f>
        <v>1.5</v>
      </c>
      <c r="K42" s="58">
        <f>I42/$O$39*$K$39</f>
        <v>0</v>
      </c>
      <c r="L42" s="58">
        <f>I42/$O$39*$L$39</f>
        <v>0.75</v>
      </c>
      <c r="M42" s="59">
        <f>I42/$O$39*$M$39</f>
        <v>1.5</v>
      </c>
      <c r="N42" s="58">
        <f>I42/$O$39*$N$39</f>
        <v>2.25</v>
      </c>
      <c r="O42" s="58">
        <f>I42/$O$39*$O$39</f>
        <v>3</v>
      </c>
      <c r="P42" s="32">
        <v>2</v>
      </c>
      <c r="R42" s="3"/>
    </row>
    <row r="43" spans="2:18" ht="42" customHeight="1" x14ac:dyDescent="0.3">
      <c r="B43" s="77" t="s">
        <v>33</v>
      </c>
      <c r="C43" s="77"/>
      <c r="D43" s="77"/>
      <c r="E43" s="77"/>
      <c r="F43" s="77"/>
      <c r="G43" s="77"/>
      <c r="H43" s="7" t="s">
        <v>34</v>
      </c>
      <c r="I43" s="57">
        <v>2</v>
      </c>
      <c r="J43" s="31">
        <f>IF(P43=0,K43,(IF(P43=1,L43,(IF(P43=2,M43,(IF(P43=3,N43,(IF(P43=4,O43,N/A)))))))))</f>
        <v>1</v>
      </c>
      <c r="K43" s="58">
        <f>I43/$O$39*$K$39</f>
        <v>0</v>
      </c>
      <c r="L43" s="58">
        <f>I43/$O$39*$L$39</f>
        <v>0.5</v>
      </c>
      <c r="M43" s="59">
        <f>I43/$O$39*$M$39</f>
        <v>1</v>
      </c>
      <c r="N43" s="58">
        <f>I43/$O$39*$N$39</f>
        <v>1.5</v>
      </c>
      <c r="O43" s="58">
        <f>I43/$O$39*$O$39</f>
        <v>2</v>
      </c>
      <c r="P43" s="32">
        <v>2</v>
      </c>
    </row>
    <row r="44" spans="2:18" ht="55.5" customHeight="1" x14ac:dyDescent="0.3">
      <c r="B44" s="126" t="s">
        <v>126</v>
      </c>
      <c r="C44" s="127"/>
      <c r="D44" s="127"/>
      <c r="E44" s="127"/>
      <c r="F44" s="127"/>
      <c r="G44" s="127"/>
      <c r="H44" s="33"/>
      <c r="I44" s="26">
        <f>I45+I46+I47</f>
        <v>9</v>
      </c>
      <c r="J44" s="29">
        <f>J45+J46+J47</f>
        <v>9</v>
      </c>
      <c r="K44" s="106" t="str">
        <f>K41</f>
        <v>Weight of mark in the maximum score</v>
      </c>
      <c r="L44" s="107"/>
      <c r="M44" s="107"/>
      <c r="N44" s="107"/>
      <c r="O44" s="108"/>
      <c r="P44" s="26"/>
    </row>
    <row r="45" spans="2:18" ht="60.75" customHeight="1" x14ac:dyDescent="0.3">
      <c r="B45" s="77" t="s">
        <v>127</v>
      </c>
      <c r="C45" s="77"/>
      <c r="D45" s="77"/>
      <c r="E45" s="77"/>
      <c r="F45" s="77"/>
      <c r="G45" s="77"/>
      <c r="H45" s="7" t="s">
        <v>35</v>
      </c>
      <c r="I45" s="57">
        <v>3</v>
      </c>
      <c r="J45" s="31">
        <f>IF(P45=0,K45,(IF(P45=1,L45,(IF(P45=2,M45,(IF(P45=3,N45,(IF(P45=4,O45,N/A)))))))))</f>
        <v>3</v>
      </c>
      <c r="K45" s="58">
        <f>I45/$O$39*$K$39</f>
        <v>0</v>
      </c>
      <c r="L45" s="58">
        <f>I45/$O$39*$L$39</f>
        <v>0.75</v>
      </c>
      <c r="M45" s="59">
        <f>I45/$O$39*$M$39</f>
        <v>1.5</v>
      </c>
      <c r="N45" s="58">
        <f>I45/$O$39*$N$39</f>
        <v>2.25</v>
      </c>
      <c r="O45" s="58">
        <f>I45/$O$39*$O$39</f>
        <v>3</v>
      </c>
      <c r="P45" s="32">
        <v>4</v>
      </c>
    </row>
    <row r="46" spans="2:18" ht="54" customHeight="1" x14ac:dyDescent="0.3">
      <c r="B46" s="77" t="s">
        <v>128</v>
      </c>
      <c r="C46" s="77"/>
      <c r="D46" s="77"/>
      <c r="E46" s="77"/>
      <c r="F46" s="77"/>
      <c r="G46" s="77"/>
      <c r="H46" s="30" t="s">
        <v>36</v>
      </c>
      <c r="I46" s="57">
        <v>3</v>
      </c>
      <c r="J46" s="31">
        <f>IF(P46=0,K46,(IF(P46=1,L46,(IF(P46=2,M46,(IF(P46=3,N46,(IF(P46=4,O46,N/A)))))))))</f>
        <v>3</v>
      </c>
      <c r="K46" s="58">
        <f>I46/$O$39*$K$39</f>
        <v>0</v>
      </c>
      <c r="L46" s="58">
        <f>I46/$O$39*$L$39</f>
        <v>0.75</v>
      </c>
      <c r="M46" s="59">
        <f>I46/$O$39*$M$39</f>
        <v>1.5</v>
      </c>
      <c r="N46" s="58">
        <f>I46/$O$39*$N$39</f>
        <v>2.25</v>
      </c>
      <c r="O46" s="58">
        <f>I46/$O$39*$O$39</f>
        <v>3</v>
      </c>
      <c r="P46" s="32">
        <v>4</v>
      </c>
    </row>
    <row r="47" spans="2:18" ht="40.5" customHeight="1" x14ac:dyDescent="0.3">
      <c r="B47" s="77" t="s">
        <v>129</v>
      </c>
      <c r="C47" s="77"/>
      <c r="D47" s="77"/>
      <c r="E47" s="77"/>
      <c r="F47" s="77"/>
      <c r="G47" s="77"/>
      <c r="H47" s="7" t="s">
        <v>37</v>
      </c>
      <c r="I47" s="57">
        <v>3</v>
      </c>
      <c r="J47" s="31">
        <f>IF(P47=0,K47,(IF(P47=1,L47,(IF(P47=2,M47,(IF(P47=3,N47,(IF(P47=4,O47,N/A)))))))))</f>
        <v>3</v>
      </c>
      <c r="K47" s="58">
        <f>I47/$O$39*$K$39</f>
        <v>0</v>
      </c>
      <c r="L47" s="58">
        <f>I47/$O$39*$L$39</f>
        <v>0.75</v>
      </c>
      <c r="M47" s="59">
        <f>I47/$O$39*$M$39</f>
        <v>1.5</v>
      </c>
      <c r="N47" s="58">
        <f>I47/$O$39*$N$39</f>
        <v>2.25</v>
      </c>
      <c r="O47" s="58">
        <f>I47/$O$39*$O$39</f>
        <v>3</v>
      </c>
      <c r="P47" s="32">
        <v>4</v>
      </c>
    </row>
    <row r="48" spans="2:18" ht="46.5" customHeight="1" x14ac:dyDescent="0.3">
      <c r="B48" s="128" t="s">
        <v>38</v>
      </c>
      <c r="C48" s="129"/>
      <c r="D48" s="129"/>
      <c r="E48" s="129"/>
      <c r="F48" s="129"/>
      <c r="G48" s="129"/>
      <c r="H48" s="33"/>
      <c r="I48" s="26">
        <f>I49+I50+I51</f>
        <v>6</v>
      </c>
      <c r="J48" s="29">
        <f>J49+J50+J51</f>
        <v>6</v>
      </c>
      <c r="K48" s="106" t="str">
        <f>K41</f>
        <v>Weight of mark in the maximum score</v>
      </c>
      <c r="L48" s="107"/>
      <c r="M48" s="107"/>
      <c r="N48" s="107"/>
      <c r="O48" s="108"/>
      <c r="P48" s="26"/>
    </row>
    <row r="49" spans="2:16" ht="44.25" customHeight="1" x14ac:dyDescent="0.3">
      <c r="B49" s="77" t="s">
        <v>39</v>
      </c>
      <c r="C49" s="77"/>
      <c r="D49" s="77"/>
      <c r="E49" s="77"/>
      <c r="F49" s="77"/>
      <c r="G49" s="77"/>
      <c r="H49" s="7" t="s">
        <v>40</v>
      </c>
      <c r="I49" s="57">
        <v>1</v>
      </c>
      <c r="J49" s="31">
        <f>IF(P49=0,K49,(IF(P49=1,L49,(IF(P49=2,M49,(IF(P49=3,N49,(IF(P49=4,O49,N/A)))))))))</f>
        <v>1</v>
      </c>
      <c r="K49" s="58">
        <f>I49/$O$39*$K$39</f>
        <v>0</v>
      </c>
      <c r="L49" s="58">
        <f>I49/$O$39*$L$39</f>
        <v>0.25</v>
      </c>
      <c r="M49" s="59">
        <f>I49/$O$39*$M$39</f>
        <v>0.5</v>
      </c>
      <c r="N49" s="58">
        <f>I49/$O$39*$N$39</f>
        <v>0.75</v>
      </c>
      <c r="O49" s="58">
        <f>I49/$O$39*$O$39</f>
        <v>1</v>
      </c>
      <c r="P49" s="32">
        <v>4</v>
      </c>
    </row>
    <row r="50" spans="2:16" ht="37.5" customHeight="1" x14ac:dyDescent="0.3">
      <c r="B50" s="77" t="s">
        <v>41</v>
      </c>
      <c r="C50" s="77"/>
      <c r="D50" s="77"/>
      <c r="E50" s="77"/>
      <c r="F50" s="77"/>
      <c r="G50" s="77"/>
      <c r="H50" s="7" t="s">
        <v>42</v>
      </c>
      <c r="I50" s="57">
        <v>1</v>
      </c>
      <c r="J50" s="31">
        <f>IF(P50=0,K50,(IF(P50=1,L50,(IF(P50=2,M50,(IF(P50=3,N50,(IF(P50=4,O50,N/A)))))))))</f>
        <v>1</v>
      </c>
      <c r="K50" s="58">
        <f>I50/$O$39*$K$39</f>
        <v>0</v>
      </c>
      <c r="L50" s="58">
        <f>I50/$O$39*$L$39</f>
        <v>0.25</v>
      </c>
      <c r="M50" s="59">
        <f>I50/$O$39*$M$39</f>
        <v>0.5</v>
      </c>
      <c r="N50" s="58">
        <f>I50/$O$39*$N$39</f>
        <v>0.75</v>
      </c>
      <c r="O50" s="58">
        <f>I50/$O$39*$O$39</f>
        <v>1</v>
      </c>
      <c r="P50" s="32">
        <v>4</v>
      </c>
    </row>
    <row r="51" spans="2:16" ht="51.75" customHeight="1" x14ac:dyDescent="0.3">
      <c r="B51" s="77" t="s">
        <v>43</v>
      </c>
      <c r="C51" s="77"/>
      <c r="D51" s="77"/>
      <c r="E51" s="77"/>
      <c r="F51" s="77"/>
      <c r="G51" s="77"/>
      <c r="H51" s="7" t="s">
        <v>42</v>
      </c>
      <c r="I51" s="71">
        <v>4</v>
      </c>
      <c r="J51" s="31">
        <f>IF(P51=0,K51,(IF(P51=1,L51,(IF(P51=2,M51,(IF(P51=3,N51,(IF(P51=4,O51,N/A)))))))))</f>
        <v>4</v>
      </c>
      <c r="K51" s="58">
        <f>I51/$O$39*$K$39</f>
        <v>0</v>
      </c>
      <c r="L51" s="58">
        <f>I51/$O$39*$L$39</f>
        <v>1</v>
      </c>
      <c r="M51" s="59">
        <f>I51/$O$39*$M$39</f>
        <v>2</v>
      </c>
      <c r="N51" s="58">
        <f>I51/$O$39*$N$39</f>
        <v>3</v>
      </c>
      <c r="O51" s="58">
        <f>I51/$O$39*$O$39</f>
        <v>4</v>
      </c>
      <c r="P51" s="32">
        <v>4</v>
      </c>
    </row>
    <row r="52" spans="2:16" ht="39.75" customHeight="1" x14ac:dyDescent="0.3">
      <c r="B52" s="134" t="s">
        <v>44</v>
      </c>
      <c r="C52" s="134"/>
      <c r="D52" s="134"/>
      <c r="E52" s="134"/>
      <c r="F52" s="134"/>
      <c r="G52" s="134"/>
      <c r="H52" s="34"/>
      <c r="I52" s="34">
        <f>I48+I44+I41</f>
        <v>20</v>
      </c>
      <c r="J52" s="35">
        <f>J42+J43+J45+J46+J47+J49+J50+J51</f>
        <v>17.5</v>
      </c>
      <c r="K52" s="135"/>
      <c r="L52" s="136"/>
      <c r="M52" s="136"/>
      <c r="N52" s="136"/>
      <c r="O52" s="137"/>
      <c r="P52" s="34"/>
    </row>
    <row r="53" spans="2:16" ht="41.25" customHeight="1" x14ac:dyDescent="0.3">
      <c r="B53" s="98" t="s">
        <v>179</v>
      </c>
      <c r="C53" s="98"/>
      <c r="D53" s="98"/>
      <c r="E53" s="98"/>
      <c r="F53" s="98"/>
      <c r="G53" s="98"/>
      <c r="H53" s="99"/>
      <c r="I53" s="100" t="str">
        <f>I39</f>
        <v>Maximum score</v>
      </c>
      <c r="J53" s="102" t="str">
        <f>J39</f>
        <v xml:space="preserve">Mark awarded by assessor converted into points based on the simulation
</v>
      </c>
      <c r="K53" s="53">
        <v>0</v>
      </c>
      <c r="L53" s="53">
        <v>1</v>
      </c>
      <c r="M53" s="53">
        <v>2</v>
      </c>
      <c r="N53" s="53">
        <v>3</v>
      </c>
      <c r="O53" s="53">
        <v>4</v>
      </c>
      <c r="P53" s="103" t="str">
        <f>P39</f>
        <v>Mark awarded by assessor - simulation</v>
      </c>
    </row>
    <row r="54" spans="2:16" ht="33" x14ac:dyDescent="0.3">
      <c r="B54" s="98"/>
      <c r="C54" s="98"/>
      <c r="D54" s="98"/>
      <c r="E54" s="98"/>
      <c r="F54" s="98"/>
      <c r="G54" s="98"/>
      <c r="H54" s="99"/>
      <c r="I54" s="101"/>
      <c r="J54" s="102"/>
      <c r="K54" s="54" t="s">
        <v>26</v>
      </c>
      <c r="L54" s="53" t="s">
        <v>45</v>
      </c>
      <c r="M54" s="53" t="s">
        <v>28</v>
      </c>
      <c r="N54" s="53" t="s">
        <v>29</v>
      </c>
      <c r="O54" s="53" t="s">
        <v>30</v>
      </c>
      <c r="P54" s="104"/>
    </row>
    <row r="55" spans="2:16" ht="45" customHeight="1" x14ac:dyDescent="0.3">
      <c r="B55" s="126" t="s">
        <v>130</v>
      </c>
      <c r="C55" s="127"/>
      <c r="D55" s="127"/>
      <c r="E55" s="127"/>
      <c r="F55" s="127"/>
      <c r="G55" s="127"/>
      <c r="H55" s="33"/>
      <c r="I55" s="36">
        <f>I56+I57+I58</f>
        <v>15</v>
      </c>
      <c r="J55" s="37">
        <f>J56+J57+J58</f>
        <v>15</v>
      </c>
      <c r="K55" s="106" t="str">
        <f>K41</f>
        <v>Weight of mark in the maximum score</v>
      </c>
      <c r="L55" s="107"/>
      <c r="M55" s="107"/>
      <c r="N55" s="107"/>
      <c r="O55" s="108"/>
      <c r="P55" s="36"/>
    </row>
    <row r="56" spans="2:16" ht="63" customHeight="1" x14ac:dyDescent="0.3">
      <c r="B56" s="133" t="s">
        <v>171</v>
      </c>
      <c r="C56" s="133"/>
      <c r="D56" s="133"/>
      <c r="E56" s="133"/>
      <c r="F56" s="133"/>
      <c r="G56" s="133"/>
      <c r="H56" s="7" t="s">
        <v>46</v>
      </c>
      <c r="I56" s="57">
        <v>5</v>
      </c>
      <c r="J56" s="31">
        <f>IF(P56=0,K56,(IF(P56=1,L56,(IF(P56=2,M56,(IF(P56=3,N56,(IF(P56=4,O56,N/A)))))))))</f>
        <v>5</v>
      </c>
      <c r="K56" s="58">
        <f>I56/$O$53*$K$53</f>
        <v>0</v>
      </c>
      <c r="L56" s="58">
        <f>I56/$O$53*$L$53</f>
        <v>1.25</v>
      </c>
      <c r="M56" s="58">
        <f>I56/$O$53*$M$53</f>
        <v>2.5</v>
      </c>
      <c r="N56" s="58">
        <f>I56/$O$53*$N$53</f>
        <v>3.75</v>
      </c>
      <c r="O56" s="58">
        <f>I56/$O$53*$O$53</f>
        <v>5</v>
      </c>
      <c r="P56" s="32">
        <v>4</v>
      </c>
    </row>
    <row r="57" spans="2:16" ht="48.75" customHeight="1" x14ac:dyDescent="0.3">
      <c r="B57" s="133" t="s">
        <v>172</v>
      </c>
      <c r="C57" s="133"/>
      <c r="D57" s="133"/>
      <c r="E57" s="133"/>
      <c r="F57" s="133"/>
      <c r="G57" s="133"/>
      <c r="H57" s="7" t="s">
        <v>46</v>
      </c>
      <c r="I57" s="57">
        <v>5</v>
      </c>
      <c r="J57" s="31">
        <f>IF(P57=0,K57,(IF(P57=1,L57,(IF(P57=2,M57,(IF(P57=3,N57,(IF(P57=4,O57,N/A)))))))))</f>
        <v>5</v>
      </c>
      <c r="K57" s="58">
        <f>I57/$O$53*$K$53</f>
        <v>0</v>
      </c>
      <c r="L57" s="58">
        <f>I57/$O$53*$L$53</f>
        <v>1.25</v>
      </c>
      <c r="M57" s="58">
        <f>I57/$O$53*$M$53</f>
        <v>2.5</v>
      </c>
      <c r="N57" s="58">
        <f>I57/$O$53*$N$53</f>
        <v>3.75</v>
      </c>
      <c r="O57" s="58">
        <f>I57/$O$53*$O$53</f>
        <v>5</v>
      </c>
      <c r="P57" s="32">
        <v>4</v>
      </c>
    </row>
    <row r="58" spans="2:16" ht="63.75" customHeight="1" x14ac:dyDescent="0.3">
      <c r="B58" s="77" t="s">
        <v>187</v>
      </c>
      <c r="C58" s="77"/>
      <c r="D58" s="77"/>
      <c r="E58" s="77"/>
      <c r="F58" s="77"/>
      <c r="G58" s="77"/>
      <c r="H58" s="7" t="s">
        <v>46</v>
      </c>
      <c r="I58" s="57">
        <v>5</v>
      </c>
      <c r="J58" s="31">
        <f>IF(P58=0,K58,(IF(P58=1,L58,(IF(P58=2,M58,(IF(P58=3,N58,(IF(P58=4,O58,N/A)))))))))</f>
        <v>5</v>
      </c>
      <c r="K58" s="58">
        <f>I58/$O$53*$K$53</f>
        <v>0</v>
      </c>
      <c r="L58" s="58">
        <f>I58/$O$53*$L$53</f>
        <v>1.25</v>
      </c>
      <c r="M58" s="58">
        <f>I58/$O$53*$M$53</f>
        <v>2.5</v>
      </c>
      <c r="N58" s="58">
        <f>I58/$O$53*$N$53</f>
        <v>3.75</v>
      </c>
      <c r="O58" s="58">
        <f>I58/$O$53*$O$53</f>
        <v>5</v>
      </c>
      <c r="P58" s="32">
        <v>4</v>
      </c>
    </row>
    <row r="59" spans="2:16" ht="43.5" customHeight="1" x14ac:dyDescent="0.3">
      <c r="B59" s="116" t="s">
        <v>180</v>
      </c>
      <c r="C59" s="116"/>
      <c r="D59" s="116"/>
      <c r="E59" s="116"/>
      <c r="F59" s="116"/>
      <c r="G59" s="116"/>
      <c r="H59" s="38"/>
      <c r="I59" s="34">
        <f>I56+I57+I58</f>
        <v>15</v>
      </c>
      <c r="J59" s="35">
        <f>J56+J57+J58</f>
        <v>15</v>
      </c>
      <c r="K59" s="112"/>
      <c r="L59" s="113"/>
      <c r="M59" s="113"/>
      <c r="N59" s="113"/>
      <c r="O59" s="114"/>
      <c r="P59" s="34"/>
    </row>
    <row r="60" spans="2:16" ht="45.75" customHeight="1" x14ac:dyDescent="0.3">
      <c r="B60" s="98" t="s">
        <v>47</v>
      </c>
      <c r="C60" s="98"/>
      <c r="D60" s="98"/>
      <c r="E60" s="98"/>
      <c r="F60" s="98"/>
      <c r="G60" s="98"/>
      <c r="H60" s="131"/>
      <c r="I60" s="100" t="str">
        <f>I53</f>
        <v>Maximum score</v>
      </c>
      <c r="J60" s="102" t="str">
        <f>J53</f>
        <v xml:space="preserve">Mark awarded by assessor converted into points based on the simulation
</v>
      </c>
      <c r="K60" s="53">
        <v>0</v>
      </c>
      <c r="L60" s="53">
        <v>1</v>
      </c>
      <c r="M60" s="53">
        <v>2</v>
      </c>
      <c r="N60" s="53">
        <v>3</v>
      </c>
      <c r="O60" s="53">
        <v>4</v>
      </c>
      <c r="P60" s="103" t="str">
        <f>P39</f>
        <v>Mark awarded by assessor - simulation</v>
      </c>
    </row>
    <row r="61" spans="2:16" ht="33" x14ac:dyDescent="0.3">
      <c r="B61" s="130"/>
      <c r="C61" s="130"/>
      <c r="D61" s="130"/>
      <c r="E61" s="130"/>
      <c r="F61" s="130"/>
      <c r="G61" s="130"/>
      <c r="H61" s="132"/>
      <c r="I61" s="101"/>
      <c r="J61" s="102"/>
      <c r="K61" s="54" t="s">
        <v>26</v>
      </c>
      <c r="L61" s="53" t="s">
        <v>45</v>
      </c>
      <c r="M61" s="53" t="s">
        <v>28</v>
      </c>
      <c r="N61" s="53" t="s">
        <v>29</v>
      </c>
      <c r="O61" s="53" t="s">
        <v>30</v>
      </c>
      <c r="P61" s="104"/>
    </row>
    <row r="62" spans="2:16" ht="44.25" customHeight="1" x14ac:dyDescent="0.3">
      <c r="B62" s="128" t="s">
        <v>48</v>
      </c>
      <c r="C62" s="129"/>
      <c r="D62" s="129"/>
      <c r="E62" s="129"/>
      <c r="F62" s="129"/>
      <c r="G62" s="129"/>
      <c r="H62" s="39"/>
      <c r="I62" s="26">
        <f>I63+I65+I66+I64</f>
        <v>10</v>
      </c>
      <c r="J62" s="29">
        <f>J63+J64+J65+J66</f>
        <v>8.5</v>
      </c>
      <c r="K62" s="106" t="str">
        <f>K55</f>
        <v>Weight of mark in the maximum score</v>
      </c>
      <c r="L62" s="107"/>
      <c r="M62" s="107"/>
      <c r="N62" s="107"/>
      <c r="O62" s="108"/>
      <c r="P62" s="26"/>
    </row>
    <row r="63" spans="2:16" ht="54.75" customHeight="1" x14ac:dyDescent="0.3">
      <c r="B63" s="77" t="s">
        <v>49</v>
      </c>
      <c r="C63" s="77"/>
      <c r="D63" s="77"/>
      <c r="E63" s="77"/>
      <c r="F63" s="77"/>
      <c r="G63" s="77"/>
      <c r="H63" s="30" t="s">
        <v>50</v>
      </c>
      <c r="I63" s="57">
        <v>2</v>
      </c>
      <c r="J63" s="31">
        <f>IF(P63=0,K63,(IF(P63=1,L63,(IF(P63=2,M63,(IF(P63=3,N63,(IF(P63=4,O63,N/A)))))))))</f>
        <v>2</v>
      </c>
      <c r="K63" s="58">
        <f>I63/$O$60*$K$60</f>
        <v>0</v>
      </c>
      <c r="L63" s="58">
        <f>I63/$O$60*$L$60</f>
        <v>0.5</v>
      </c>
      <c r="M63" s="58">
        <f>I63/$O$60*$M$60</f>
        <v>1</v>
      </c>
      <c r="N63" s="58">
        <f>I63/$O$60*$N$60</f>
        <v>1.5</v>
      </c>
      <c r="O63" s="58">
        <f>I63/$O$60*$O$60</f>
        <v>2</v>
      </c>
      <c r="P63" s="32">
        <v>4</v>
      </c>
    </row>
    <row r="64" spans="2:16" ht="33" x14ac:dyDescent="0.3">
      <c r="B64" s="133" t="s">
        <v>181</v>
      </c>
      <c r="C64" s="133"/>
      <c r="D64" s="133"/>
      <c r="E64" s="133"/>
      <c r="F64" s="133"/>
      <c r="G64" s="133"/>
      <c r="H64" s="30" t="s">
        <v>51</v>
      </c>
      <c r="I64" s="68">
        <v>3</v>
      </c>
      <c r="J64" s="31">
        <f>IF(P64=0,K64,(IF(P64=1,L64,(IF(P64=2,M64,(IF(P64=3,N64,(IF(P64=4,O64,N/A)))))))))</f>
        <v>3</v>
      </c>
      <c r="K64" s="58">
        <f>I64/$O$60*$K$60</f>
        <v>0</v>
      </c>
      <c r="L64" s="58">
        <f>I64/$O$60*$L$60</f>
        <v>0.75</v>
      </c>
      <c r="M64" s="58">
        <f>I64/$O$60*$M$60</f>
        <v>1.5</v>
      </c>
      <c r="N64" s="58">
        <f>I64/$O$60*$N$60</f>
        <v>2.25</v>
      </c>
      <c r="O64" s="58">
        <f>I64/$O$60*$O$60</f>
        <v>3</v>
      </c>
      <c r="P64" s="32">
        <v>4</v>
      </c>
    </row>
    <row r="65" spans="2:17" ht="49.5" x14ac:dyDescent="0.3">
      <c r="B65" s="77" t="s">
        <v>173</v>
      </c>
      <c r="C65" s="77"/>
      <c r="D65" s="77"/>
      <c r="E65" s="77"/>
      <c r="F65" s="77"/>
      <c r="G65" s="77"/>
      <c r="H65" s="56" t="s">
        <v>36</v>
      </c>
      <c r="I65" s="57">
        <v>2</v>
      </c>
      <c r="J65" s="31">
        <f>IF(P65=0,K65,(IF(P65=1,L65,(IF(P65=2,M65,(IF(P65=3,N65,(IF(P65=4,O65,N/A)))))))))</f>
        <v>0.5</v>
      </c>
      <c r="K65" s="58">
        <f>I65/$O$60*$K$60</f>
        <v>0</v>
      </c>
      <c r="L65" s="58">
        <f>I65/$O$60*$L$60</f>
        <v>0.5</v>
      </c>
      <c r="M65" s="58">
        <f>I65/$O$60*$M$60</f>
        <v>1</v>
      </c>
      <c r="N65" s="58">
        <f>I65/$O$60*$N$60</f>
        <v>1.5</v>
      </c>
      <c r="O65" s="58">
        <f>I65/$O$60*$O$60</f>
        <v>2</v>
      </c>
      <c r="P65" s="32">
        <v>1</v>
      </c>
    </row>
    <row r="66" spans="2:17" ht="55.5" customHeight="1" x14ac:dyDescent="0.3">
      <c r="B66" s="77" t="s">
        <v>174</v>
      </c>
      <c r="C66" s="77"/>
      <c r="D66" s="77"/>
      <c r="E66" s="77"/>
      <c r="F66" s="77"/>
      <c r="G66" s="77"/>
      <c r="H66" s="30" t="s">
        <v>51</v>
      </c>
      <c r="I66" s="68">
        <v>3</v>
      </c>
      <c r="J66" s="31">
        <f>IF(P66=0,K66,(IF(P66=1,L66,(IF(P66=2,M66,(IF(P66=3,N66,(IF(P66=4,O66,N/A)))))))))</f>
        <v>3</v>
      </c>
      <c r="K66" s="58">
        <f>I66/$O$60*$K$60</f>
        <v>0</v>
      </c>
      <c r="L66" s="58">
        <f>I66/$O$60*$L$60</f>
        <v>0.75</v>
      </c>
      <c r="M66" s="58">
        <f>I66/$O$60*$M$60</f>
        <v>1.5</v>
      </c>
      <c r="N66" s="58">
        <f>I66/$O$60*$N$60</f>
        <v>2.25</v>
      </c>
      <c r="O66" s="58">
        <f>I66/$O$60*$O$60</f>
        <v>3</v>
      </c>
      <c r="P66" s="32">
        <v>4</v>
      </c>
      <c r="Q66" s="67"/>
    </row>
    <row r="67" spans="2:17" ht="41.25" customHeight="1" x14ac:dyDescent="0.3">
      <c r="B67" s="109" t="s">
        <v>188</v>
      </c>
      <c r="C67" s="110"/>
      <c r="D67" s="110"/>
      <c r="E67" s="110"/>
      <c r="F67" s="110"/>
      <c r="G67" s="110"/>
      <c r="H67" s="39"/>
      <c r="I67" s="26">
        <f>I68+I69</f>
        <v>4</v>
      </c>
      <c r="J67" s="29">
        <f>J68+J69</f>
        <v>4</v>
      </c>
      <c r="K67" s="106" t="str">
        <f>K62</f>
        <v>Weight of mark in the maximum score</v>
      </c>
      <c r="L67" s="107"/>
      <c r="M67" s="107"/>
      <c r="N67" s="107"/>
      <c r="O67" s="108"/>
      <c r="P67" s="26"/>
    </row>
    <row r="68" spans="2:17" ht="82.5" customHeight="1" x14ac:dyDescent="0.3">
      <c r="B68" s="92" t="s">
        <v>182</v>
      </c>
      <c r="C68" s="93"/>
      <c r="D68" s="93"/>
      <c r="E68" s="93"/>
      <c r="F68" s="93"/>
      <c r="G68" s="94"/>
      <c r="H68" s="7" t="s">
        <v>52</v>
      </c>
      <c r="I68" s="57">
        <v>2</v>
      </c>
      <c r="J68" s="31">
        <f>IF(P68=0,K68,(IF(P68=1,L68,(IF(P68=2,M68,(IF(P68=3,N68,(IF(P68=4,O68,N/A)))))))))</f>
        <v>2</v>
      </c>
      <c r="K68" s="58">
        <f>I68/$O$60*$K$60</f>
        <v>0</v>
      </c>
      <c r="L68" s="58">
        <f>I68/$O$60*$L$60</f>
        <v>0.5</v>
      </c>
      <c r="M68" s="58">
        <f>I68/$O$60*$M$60</f>
        <v>1</v>
      </c>
      <c r="N68" s="58">
        <f>I68/$O$60*$N$60</f>
        <v>1.5</v>
      </c>
      <c r="O68" s="58">
        <f>I68/$O$60*$O$60</f>
        <v>2</v>
      </c>
      <c r="P68" s="32">
        <v>4</v>
      </c>
    </row>
    <row r="69" spans="2:17" ht="54" customHeight="1" x14ac:dyDescent="0.3">
      <c r="B69" s="77" t="s">
        <v>175</v>
      </c>
      <c r="C69" s="77"/>
      <c r="D69" s="77"/>
      <c r="E69" s="77"/>
      <c r="F69" s="77"/>
      <c r="G69" s="77"/>
      <c r="H69" s="7" t="s">
        <v>53</v>
      </c>
      <c r="I69" s="57">
        <v>2</v>
      </c>
      <c r="J69" s="31">
        <f>IF(P69=0,K69,(IF(P69=1,L69,(IF(P69=2,M69,(IF(P69=3,N69,(IF(P69=4,O69,N/A)))))))))</f>
        <v>2</v>
      </c>
      <c r="K69" s="58">
        <f>I69/$O$60*$K$60</f>
        <v>0</v>
      </c>
      <c r="L69" s="58">
        <f>I69/$O$60*$L$60</f>
        <v>0.5</v>
      </c>
      <c r="M69" s="58">
        <f>I69/$O$60*$M$60</f>
        <v>1</v>
      </c>
      <c r="N69" s="58">
        <f>I69/$O$60*$N$60</f>
        <v>1.5</v>
      </c>
      <c r="O69" s="58">
        <f>I69/$O$60*$O$60</f>
        <v>2</v>
      </c>
      <c r="P69" s="32">
        <v>4</v>
      </c>
    </row>
    <row r="70" spans="2:17" ht="39.75" customHeight="1" x14ac:dyDescent="0.3">
      <c r="B70" s="116" t="s">
        <v>54</v>
      </c>
      <c r="C70" s="116"/>
      <c r="D70" s="116"/>
      <c r="E70" s="116"/>
      <c r="F70" s="116"/>
      <c r="G70" s="116"/>
      <c r="H70" s="38"/>
      <c r="I70" s="34">
        <f>I63+I65+I66+I68+I69+I64</f>
        <v>14</v>
      </c>
      <c r="J70" s="35">
        <f>J67+J62</f>
        <v>12.5</v>
      </c>
      <c r="K70" s="112"/>
      <c r="L70" s="113"/>
      <c r="M70" s="113"/>
      <c r="N70" s="113"/>
      <c r="O70" s="114"/>
      <c r="P70" s="34"/>
    </row>
    <row r="71" spans="2:17" ht="42.75" customHeight="1" x14ac:dyDescent="0.3">
      <c r="B71" s="98" t="s">
        <v>55</v>
      </c>
      <c r="C71" s="98"/>
      <c r="D71" s="98"/>
      <c r="E71" s="98"/>
      <c r="F71" s="98"/>
      <c r="G71" s="98"/>
      <c r="H71" s="99"/>
      <c r="I71" s="100" t="str">
        <f>I60</f>
        <v>Maximum score</v>
      </c>
      <c r="J71" s="124" t="str">
        <f>J60</f>
        <v xml:space="preserve">Mark awarded by assessor converted into points based on the simulation
</v>
      </c>
      <c r="K71" s="53">
        <v>0</v>
      </c>
      <c r="L71" s="53">
        <v>1</v>
      </c>
      <c r="M71" s="53">
        <v>2</v>
      </c>
      <c r="N71" s="53">
        <v>3</v>
      </c>
      <c r="O71" s="53">
        <v>4</v>
      </c>
      <c r="P71" s="103" t="str">
        <f>P39</f>
        <v>Mark awarded by assessor - simulation</v>
      </c>
    </row>
    <row r="72" spans="2:17" ht="70.150000000000006" customHeight="1" x14ac:dyDescent="0.3">
      <c r="B72" s="98"/>
      <c r="C72" s="98"/>
      <c r="D72" s="98"/>
      <c r="E72" s="98"/>
      <c r="F72" s="98"/>
      <c r="G72" s="98"/>
      <c r="H72" s="99"/>
      <c r="I72" s="101"/>
      <c r="J72" s="125"/>
      <c r="K72" s="54" t="s">
        <v>26</v>
      </c>
      <c r="L72" s="53" t="s">
        <v>45</v>
      </c>
      <c r="M72" s="53" t="s">
        <v>28</v>
      </c>
      <c r="N72" s="53" t="s">
        <v>29</v>
      </c>
      <c r="O72" s="53" t="s">
        <v>30</v>
      </c>
      <c r="P72" s="104"/>
    </row>
    <row r="73" spans="2:17" ht="45.75" customHeight="1" x14ac:dyDescent="0.3">
      <c r="B73" s="126" t="s">
        <v>56</v>
      </c>
      <c r="C73" s="127"/>
      <c r="D73" s="127"/>
      <c r="E73" s="127"/>
      <c r="F73" s="127"/>
      <c r="G73" s="127"/>
      <c r="H73" s="40"/>
      <c r="I73" s="26">
        <f>I74+I75+I76</f>
        <v>10</v>
      </c>
      <c r="J73" s="29">
        <f>J74+J75+J76</f>
        <v>10</v>
      </c>
      <c r="K73" s="106" t="str">
        <f>K67</f>
        <v>Weight of mark in the maximum score</v>
      </c>
      <c r="L73" s="107"/>
      <c r="M73" s="107"/>
      <c r="N73" s="107"/>
      <c r="O73" s="108"/>
      <c r="P73" s="26"/>
    </row>
    <row r="74" spans="2:17" ht="70.5" customHeight="1" x14ac:dyDescent="0.3">
      <c r="B74" s="77" t="s">
        <v>200</v>
      </c>
      <c r="C74" s="77"/>
      <c r="D74" s="77"/>
      <c r="E74" s="77"/>
      <c r="F74" s="77"/>
      <c r="G74" s="77"/>
      <c r="H74" s="7" t="s">
        <v>57</v>
      </c>
      <c r="I74" s="57">
        <v>3</v>
      </c>
      <c r="J74" s="31">
        <f>IF(P74=0,K74,(IF(P74=1,L74,(IF(P74=2,M74,(IF(P74=3,N74,(IF(P74=4,O74,N/A)))))))))</f>
        <v>3</v>
      </c>
      <c r="K74" s="58">
        <f>I74/$O$71*$K$71</f>
        <v>0</v>
      </c>
      <c r="L74" s="58">
        <f>I74/$O$71*$L$71</f>
        <v>0.75</v>
      </c>
      <c r="M74" s="58">
        <f>I74/$O$71*$M$71</f>
        <v>1.5</v>
      </c>
      <c r="N74" s="58">
        <f>I74/$O$71*$N$71</f>
        <v>2.25</v>
      </c>
      <c r="O74" s="58">
        <f>I74/$O$71*$O$71</f>
        <v>3</v>
      </c>
      <c r="P74" s="32">
        <v>4</v>
      </c>
    </row>
    <row r="75" spans="2:17" ht="66.75" customHeight="1" x14ac:dyDescent="0.3">
      <c r="B75" s="77" t="s">
        <v>201</v>
      </c>
      <c r="C75" s="77"/>
      <c r="D75" s="77"/>
      <c r="E75" s="77"/>
      <c r="F75" s="77"/>
      <c r="G75" s="77"/>
      <c r="H75" s="7" t="s">
        <v>58</v>
      </c>
      <c r="I75" s="57">
        <v>4</v>
      </c>
      <c r="J75" s="31">
        <f>IF(P75=0,K75,(IF(P75=1,L75,(IF(P75=2,M75,(IF(P75=3,N75,(IF(P75=4,O75,N/A)))))))))</f>
        <v>4</v>
      </c>
      <c r="K75" s="58">
        <f>I75/$O$71*$K$71</f>
        <v>0</v>
      </c>
      <c r="L75" s="58">
        <f>I75/$O$71*$L$71</f>
        <v>1</v>
      </c>
      <c r="M75" s="58">
        <f>I75/$O$71*$M$71</f>
        <v>2</v>
      </c>
      <c r="N75" s="58">
        <f>I75/$O$71*$N$71</f>
        <v>3</v>
      </c>
      <c r="O75" s="58">
        <f>I75/$O$71*$O$71</f>
        <v>4</v>
      </c>
      <c r="P75" s="32">
        <v>4</v>
      </c>
    </row>
    <row r="76" spans="2:17" ht="43.5" customHeight="1" x14ac:dyDescent="0.3">
      <c r="B76" s="77" t="s">
        <v>202</v>
      </c>
      <c r="C76" s="77"/>
      <c r="D76" s="77"/>
      <c r="E76" s="77"/>
      <c r="F76" s="77"/>
      <c r="G76" s="77"/>
      <c r="H76" s="7" t="s">
        <v>57</v>
      </c>
      <c r="I76" s="57">
        <v>3</v>
      </c>
      <c r="J76" s="31">
        <f>IF(P76=0,K76,(IF(P76=1,L76,(IF(P76=2,M76,(IF(P76=3,N76,(IF(P76=4,O76,N/A)))))))))</f>
        <v>3</v>
      </c>
      <c r="K76" s="58">
        <f>I76/$O$71*$K$71</f>
        <v>0</v>
      </c>
      <c r="L76" s="58">
        <f>I76/$O$71*$L$71</f>
        <v>0.75</v>
      </c>
      <c r="M76" s="58">
        <f>I76/$O$71*$M$71</f>
        <v>1.5</v>
      </c>
      <c r="N76" s="58">
        <f>I76/$O$71*$N$71</f>
        <v>2.25</v>
      </c>
      <c r="O76" s="58">
        <f>I76/$O$71*$O$71</f>
        <v>3</v>
      </c>
      <c r="P76" s="32">
        <v>4</v>
      </c>
    </row>
    <row r="77" spans="2:17" ht="42" customHeight="1" x14ac:dyDescent="0.3">
      <c r="B77" s="116" t="s">
        <v>59</v>
      </c>
      <c r="C77" s="116"/>
      <c r="D77" s="116"/>
      <c r="E77" s="116"/>
      <c r="F77" s="116"/>
      <c r="G77" s="116"/>
      <c r="H77" s="38"/>
      <c r="I77" s="34">
        <f>I74+I75+I76</f>
        <v>10</v>
      </c>
      <c r="J77" s="35">
        <f>J73</f>
        <v>10</v>
      </c>
      <c r="K77" s="112"/>
      <c r="L77" s="113"/>
      <c r="M77" s="113"/>
      <c r="N77" s="113"/>
      <c r="O77" s="114"/>
      <c r="P77" s="34"/>
    </row>
    <row r="78" spans="2:17" ht="50.25" customHeight="1" x14ac:dyDescent="0.3">
      <c r="B78" s="98" t="s">
        <v>60</v>
      </c>
      <c r="C78" s="98"/>
      <c r="D78" s="98"/>
      <c r="E78" s="98"/>
      <c r="F78" s="98"/>
      <c r="G78" s="98"/>
      <c r="H78" s="99"/>
      <c r="I78" s="100" t="str">
        <f>I60</f>
        <v>Maximum score</v>
      </c>
      <c r="J78" s="102" t="str">
        <f>J71</f>
        <v xml:space="preserve">Mark awarded by assessor converted into points based on the simulation
</v>
      </c>
      <c r="K78" s="53">
        <v>0</v>
      </c>
      <c r="L78" s="53">
        <v>1</v>
      </c>
      <c r="M78" s="53">
        <v>2</v>
      </c>
      <c r="N78" s="53">
        <v>3</v>
      </c>
      <c r="O78" s="53">
        <v>4</v>
      </c>
      <c r="P78" s="103" t="str">
        <f>P39</f>
        <v>Mark awarded by assessor - simulation</v>
      </c>
    </row>
    <row r="79" spans="2:17" ht="93.75" customHeight="1" x14ac:dyDescent="0.3">
      <c r="B79" s="98"/>
      <c r="C79" s="98"/>
      <c r="D79" s="98"/>
      <c r="E79" s="98"/>
      <c r="F79" s="98"/>
      <c r="G79" s="98"/>
      <c r="H79" s="99"/>
      <c r="I79" s="101"/>
      <c r="J79" s="102"/>
      <c r="K79" s="54" t="s">
        <v>26</v>
      </c>
      <c r="L79" s="53" t="s">
        <v>45</v>
      </c>
      <c r="M79" s="53" t="s">
        <v>28</v>
      </c>
      <c r="N79" s="53" t="s">
        <v>29</v>
      </c>
      <c r="O79" s="53" t="s">
        <v>30</v>
      </c>
      <c r="P79" s="104"/>
    </row>
    <row r="80" spans="2:17" ht="51" customHeight="1" x14ac:dyDescent="0.3">
      <c r="B80" s="121"/>
      <c r="C80" s="122"/>
      <c r="D80" s="122"/>
      <c r="E80" s="122"/>
      <c r="F80" s="122"/>
      <c r="G80" s="122"/>
      <c r="H80" s="123"/>
      <c r="I80" s="41">
        <f>I81+I82+I83</f>
        <v>5</v>
      </c>
      <c r="J80" s="37">
        <f>J81+J82+J83</f>
        <v>5</v>
      </c>
      <c r="K80" s="106" t="str">
        <f>K73</f>
        <v>Weight of mark in the maximum score</v>
      </c>
      <c r="L80" s="107"/>
      <c r="M80" s="107"/>
      <c r="N80" s="107"/>
      <c r="O80" s="108"/>
      <c r="P80" s="41"/>
    </row>
    <row r="81" spans="2:16" ht="68.25" customHeight="1" x14ac:dyDescent="0.3">
      <c r="B81" s="77" t="s">
        <v>101</v>
      </c>
      <c r="C81" s="77"/>
      <c r="D81" s="77"/>
      <c r="E81" s="77"/>
      <c r="F81" s="77"/>
      <c r="G81" s="77"/>
      <c r="H81" s="7" t="s">
        <v>61</v>
      </c>
      <c r="I81" s="71">
        <v>3</v>
      </c>
      <c r="J81" s="31">
        <f>IF(P81=0,K81,(IF(P81=1,L81,(IF(P81=2,M81,(IF(P81=3,N81,(IF(P81=4,O81,N/A)))))))))</f>
        <v>3</v>
      </c>
      <c r="K81" s="58">
        <f>I81/$O$78*$K$78</f>
        <v>0</v>
      </c>
      <c r="L81" s="58">
        <f>I81/$O$78*$L$78</f>
        <v>0.75</v>
      </c>
      <c r="M81" s="58">
        <f>I81/$O$78*$M$78</f>
        <v>1.5</v>
      </c>
      <c r="N81" s="58">
        <f>I81/$O$78*$N$78</f>
        <v>2.25</v>
      </c>
      <c r="O81" s="58">
        <f>I81/$O$78*$O$78</f>
        <v>3</v>
      </c>
      <c r="P81" s="32">
        <v>4</v>
      </c>
    </row>
    <row r="82" spans="2:16" ht="84" customHeight="1" x14ac:dyDescent="0.3">
      <c r="B82" s="77" t="s">
        <v>184</v>
      </c>
      <c r="C82" s="77"/>
      <c r="D82" s="77"/>
      <c r="E82" s="77"/>
      <c r="F82" s="77"/>
      <c r="G82" s="77"/>
      <c r="H82" s="7" t="s">
        <v>61</v>
      </c>
      <c r="I82" s="57">
        <v>1</v>
      </c>
      <c r="J82" s="31">
        <f>IF(P82=0,K82,(IF(P82=1,L82,(IF(P82=2,M82,(IF(P82=3,N82,(IF(P82=4,O82,N/A)))))))))</f>
        <v>1</v>
      </c>
      <c r="K82" s="58">
        <f>I82/$O$78*$K$78</f>
        <v>0</v>
      </c>
      <c r="L82" s="58">
        <f>I82/$O$78*$L$78</f>
        <v>0.25</v>
      </c>
      <c r="M82" s="58">
        <f>I82/$O$78*$M$78</f>
        <v>0.5</v>
      </c>
      <c r="N82" s="58">
        <f>I82/$O$78*$N$78</f>
        <v>0.75</v>
      </c>
      <c r="O82" s="58">
        <f>I82/$O$78*$O$78</f>
        <v>1</v>
      </c>
      <c r="P82" s="32">
        <v>4</v>
      </c>
    </row>
    <row r="83" spans="2:16" ht="60.75" customHeight="1" x14ac:dyDescent="0.3">
      <c r="B83" s="120" t="s">
        <v>185</v>
      </c>
      <c r="C83" s="120"/>
      <c r="D83" s="120"/>
      <c r="E83" s="120"/>
      <c r="F83" s="120"/>
      <c r="G83" s="120"/>
      <c r="H83" s="7" t="s">
        <v>61</v>
      </c>
      <c r="I83" s="57">
        <v>1</v>
      </c>
      <c r="J83" s="31">
        <f>IF(P83=0,K83,(IF(P83=1,L83,(IF(P83=2,M83,(IF(P83=3,N83,(IF(P83=4,O83,N/A)))))))))</f>
        <v>1</v>
      </c>
      <c r="K83" s="58">
        <f>I83/$O$78*$K$78</f>
        <v>0</v>
      </c>
      <c r="L83" s="58">
        <f>I83/$O$78*$L$78</f>
        <v>0.25</v>
      </c>
      <c r="M83" s="58">
        <f>I83/$O$78*$M$78</f>
        <v>0.5</v>
      </c>
      <c r="N83" s="58">
        <f>I83/$O$78*$N$78</f>
        <v>0.75</v>
      </c>
      <c r="O83" s="58">
        <f>I83/$O$78*$O$78</f>
        <v>1</v>
      </c>
      <c r="P83" s="32">
        <v>4</v>
      </c>
    </row>
    <row r="84" spans="2:16" ht="45.75" customHeight="1" x14ac:dyDescent="0.3">
      <c r="B84" s="116" t="s">
        <v>62</v>
      </c>
      <c r="C84" s="116"/>
      <c r="D84" s="116"/>
      <c r="E84" s="116"/>
      <c r="F84" s="116"/>
      <c r="G84" s="116"/>
      <c r="H84" s="42"/>
      <c r="I84" s="34">
        <f>I81+I82+I83</f>
        <v>5</v>
      </c>
      <c r="J84" s="35">
        <f>J81+J82+J83</f>
        <v>5</v>
      </c>
      <c r="K84" s="112"/>
      <c r="L84" s="113"/>
      <c r="M84" s="113"/>
      <c r="N84" s="113"/>
      <c r="O84" s="114"/>
      <c r="P84" s="34"/>
    </row>
    <row r="85" spans="2:16" ht="70.5" customHeight="1" x14ac:dyDescent="0.3">
      <c r="B85" s="118" t="s">
        <v>177</v>
      </c>
      <c r="C85" s="118"/>
      <c r="D85" s="118"/>
      <c r="E85" s="118"/>
      <c r="F85" s="118"/>
      <c r="G85" s="118"/>
      <c r="H85" s="118"/>
      <c r="I85" s="43">
        <f>I84+I77+I70+I59+I52</f>
        <v>64</v>
      </c>
      <c r="J85" s="44">
        <f>J52+J59+J70+J77+J84</f>
        <v>60</v>
      </c>
      <c r="K85" s="45"/>
      <c r="L85" s="45"/>
      <c r="M85" s="45"/>
      <c r="N85" s="45"/>
      <c r="O85" s="46"/>
      <c r="P85" s="47"/>
    </row>
    <row r="86" spans="2:16" ht="72" customHeight="1" x14ac:dyDescent="0.3">
      <c r="B86" s="119" t="s">
        <v>63</v>
      </c>
      <c r="C86" s="119"/>
      <c r="D86" s="119"/>
      <c r="E86" s="119"/>
      <c r="F86" s="119"/>
      <c r="G86" s="119"/>
      <c r="H86" s="119"/>
      <c r="I86" s="119"/>
      <c r="J86" s="119"/>
      <c r="K86" s="119"/>
      <c r="L86" s="119"/>
      <c r="M86" s="119"/>
      <c r="N86" s="119"/>
      <c r="O86" s="119"/>
      <c r="P86" s="34"/>
    </row>
    <row r="87" spans="2:16" ht="58.5" customHeight="1" x14ac:dyDescent="0.3">
      <c r="B87" s="98" t="s">
        <v>64</v>
      </c>
      <c r="C87" s="98"/>
      <c r="D87" s="98"/>
      <c r="E87" s="98"/>
      <c r="F87" s="98"/>
      <c r="G87" s="98"/>
      <c r="H87" s="99"/>
      <c r="I87" s="100" t="str">
        <f>I78</f>
        <v>Maximum score</v>
      </c>
      <c r="J87" s="102" t="str">
        <f>J78</f>
        <v xml:space="preserve">Mark awarded by assessor converted into points based on the simulation
</v>
      </c>
      <c r="K87" s="53">
        <v>0</v>
      </c>
      <c r="L87" s="53">
        <v>1</v>
      </c>
      <c r="M87" s="53">
        <v>2</v>
      </c>
      <c r="N87" s="53">
        <v>3</v>
      </c>
      <c r="O87" s="53">
        <v>4</v>
      </c>
      <c r="P87" s="103" t="str">
        <f>P39</f>
        <v>Mark awarded by assessor - simulation</v>
      </c>
    </row>
    <row r="88" spans="2:16" ht="83.25" customHeight="1" x14ac:dyDescent="0.3">
      <c r="B88" s="98"/>
      <c r="C88" s="98"/>
      <c r="D88" s="98"/>
      <c r="E88" s="98"/>
      <c r="F88" s="98"/>
      <c r="G88" s="98"/>
      <c r="H88" s="99"/>
      <c r="I88" s="101"/>
      <c r="J88" s="102"/>
      <c r="K88" s="54" t="s">
        <v>26</v>
      </c>
      <c r="L88" s="53" t="s">
        <v>45</v>
      </c>
      <c r="M88" s="53" t="s">
        <v>28</v>
      </c>
      <c r="N88" s="53" t="s">
        <v>29</v>
      </c>
      <c r="O88" s="53" t="s">
        <v>30</v>
      </c>
      <c r="P88" s="104"/>
    </row>
    <row r="89" spans="2:16" ht="51" customHeight="1" x14ac:dyDescent="0.3">
      <c r="B89" s="109" t="s">
        <v>65</v>
      </c>
      <c r="C89" s="110"/>
      <c r="D89" s="110"/>
      <c r="E89" s="110"/>
      <c r="F89" s="110"/>
      <c r="G89" s="110"/>
      <c r="H89" s="39"/>
      <c r="I89" s="26">
        <f>I90+I91+I92+I93+I94</f>
        <v>15</v>
      </c>
      <c r="J89" s="29">
        <f>J90+J91+J92+J93+J94</f>
        <v>15</v>
      </c>
      <c r="K89" s="106" t="str">
        <f>K80</f>
        <v>Weight of mark in the maximum score</v>
      </c>
      <c r="L89" s="107"/>
      <c r="M89" s="107"/>
      <c r="N89" s="107"/>
      <c r="O89" s="108"/>
      <c r="P89" s="34"/>
    </row>
    <row r="90" spans="2:16" ht="52.5" customHeight="1" x14ac:dyDescent="0.3">
      <c r="B90" s="77" t="s">
        <v>66</v>
      </c>
      <c r="C90" s="77"/>
      <c r="D90" s="77"/>
      <c r="E90" s="77"/>
      <c r="F90" s="77"/>
      <c r="G90" s="77"/>
      <c r="H90" s="7" t="s">
        <v>67</v>
      </c>
      <c r="I90" s="57">
        <v>3</v>
      </c>
      <c r="J90" s="31">
        <f>IF(P90=0,K90,(IF(P90=1,L90,(IF(P90=2,M90,(IF(P90=3,N90,(IF(P90=4,O90,N/A)))))))))</f>
        <v>3</v>
      </c>
      <c r="K90" s="58">
        <f>I90/$O$87*$K$87</f>
        <v>0</v>
      </c>
      <c r="L90" s="58">
        <f>I90/$O$87*$L$87</f>
        <v>0.75</v>
      </c>
      <c r="M90" s="58">
        <f>I90/$O$87*$M$87</f>
        <v>1.5</v>
      </c>
      <c r="N90" s="58">
        <f>I90/$O$87*$N$87</f>
        <v>2.25</v>
      </c>
      <c r="O90" s="58">
        <f>I90/$O$87*$O$87</f>
        <v>3</v>
      </c>
      <c r="P90" s="32">
        <v>4</v>
      </c>
    </row>
    <row r="91" spans="2:16" ht="63.75" customHeight="1" x14ac:dyDescent="0.3">
      <c r="B91" s="77" t="s">
        <v>68</v>
      </c>
      <c r="C91" s="77"/>
      <c r="D91" s="77"/>
      <c r="E91" s="77"/>
      <c r="F91" s="77"/>
      <c r="G91" s="77"/>
      <c r="H91" s="30" t="s">
        <v>69</v>
      </c>
      <c r="I91" s="57">
        <v>3</v>
      </c>
      <c r="J91" s="31">
        <f>IF(P91=0,K91,(IF(P91=1,L91,(IF(P91=2,M91,(IF(P91=3,N91,(IF(P91=4,O91,N/A)))))))))</f>
        <v>3</v>
      </c>
      <c r="K91" s="58">
        <f>I91/$O$87*$K$87</f>
        <v>0</v>
      </c>
      <c r="L91" s="58">
        <f>I91/$O$87*$L$87</f>
        <v>0.75</v>
      </c>
      <c r="M91" s="58">
        <f>I91/$O$87*$M$87</f>
        <v>1.5</v>
      </c>
      <c r="N91" s="58">
        <f>I91/$O$87*$N$87</f>
        <v>2.25</v>
      </c>
      <c r="O91" s="58">
        <f>I91/$O$87*$O$87</f>
        <v>3</v>
      </c>
      <c r="P91" s="32">
        <v>4</v>
      </c>
    </row>
    <row r="92" spans="2:16" ht="35.25" customHeight="1" x14ac:dyDescent="0.3">
      <c r="B92" s="77" t="s">
        <v>70</v>
      </c>
      <c r="C92" s="77"/>
      <c r="D92" s="77"/>
      <c r="E92" s="77"/>
      <c r="F92" s="77"/>
      <c r="G92" s="77"/>
      <c r="H92" s="56" t="s">
        <v>71</v>
      </c>
      <c r="I92" s="57">
        <v>3</v>
      </c>
      <c r="J92" s="31">
        <f>IF(P92=0,K92,(IF(P92=1,L92,(IF(P92=2,M92,(IF(P92=3,N92,(IF(P92=4,O92,N/A)))))))))</f>
        <v>3</v>
      </c>
      <c r="K92" s="58">
        <f>I92/$O$87*$K$87</f>
        <v>0</v>
      </c>
      <c r="L92" s="58">
        <f>I92/$O$87*$L$87</f>
        <v>0.75</v>
      </c>
      <c r="M92" s="58">
        <f>I92/$O$87*$M$87</f>
        <v>1.5</v>
      </c>
      <c r="N92" s="58">
        <f>I92/$O$87*$N$87</f>
        <v>2.25</v>
      </c>
      <c r="O92" s="58">
        <f>I92/$O$87*$O$87</f>
        <v>3</v>
      </c>
      <c r="P92" s="32">
        <v>4</v>
      </c>
    </row>
    <row r="93" spans="2:16" ht="45" customHeight="1" x14ac:dyDescent="0.3">
      <c r="B93" s="115" t="s">
        <v>72</v>
      </c>
      <c r="C93" s="115"/>
      <c r="D93" s="115"/>
      <c r="E93" s="115"/>
      <c r="F93" s="115"/>
      <c r="G93" s="115"/>
      <c r="H93" s="56" t="s">
        <v>71</v>
      </c>
      <c r="I93" s="57">
        <v>3</v>
      </c>
      <c r="J93" s="31">
        <f>IF(P93=0,K93,(IF(P93=1,L93,(IF(P93=2,M93,(IF(P93=3,N93,(IF(P93=4,O93,N/A)))))))))</f>
        <v>3</v>
      </c>
      <c r="K93" s="58">
        <f>I93/$O$87*$K$87</f>
        <v>0</v>
      </c>
      <c r="L93" s="58">
        <f>I93/$O$87*$L$87</f>
        <v>0.75</v>
      </c>
      <c r="M93" s="58">
        <f>I93/$O$87*$M$87</f>
        <v>1.5</v>
      </c>
      <c r="N93" s="58">
        <f>I93/$O$87*$N$87</f>
        <v>2.25</v>
      </c>
      <c r="O93" s="58">
        <f>I93/$O$87*$O$87</f>
        <v>3</v>
      </c>
      <c r="P93" s="32">
        <v>4</v>
      </c>
    </row>
    <row r="94" spans="2:16" ht="56.25" customHeight="1" x14ac:dyDescent="0.3">
      <c r="B94" s="115" t="s">
        <v>133</v>
      </c>
      <c r="C94" s="115"/>
      <c r="D94" s="115"/>
      <c r="E94" s="115"/>
      <c r="F94" s="115"/>
      <c r="G94" s="115"/>
      <c r="H94" s="30" t="s">
        <v>73</v>
      </c>
      <c r="I94" s="57">
        <v>3</v>
      </c>
      <c r="J94" s="31">
        <f>IF(P94=0,K94,(IF(P94=1,L94,(IF(P94=2,M94,(IF(P94=3,N94,(IF(P94=4,O94,N/A)))))))))</f>
        <v>3</v>
      </c>
      <c r="K94" s="58">
        <f>I94/$O$87*$K$87</f>
        <v>0</v>
      </c>
      <c r="L94" s="58">
        <f>I94/$O$87*$L$87</f>
        <v>0.75</v>
      </c>
      <c r="M94" s="58">
        <f>I94/$O$87*$M$87</f>
        <v>1.5</v>
      </c>
      <c r="N94" s="58">
        <f>I94/$O$87*$N$87</f>
        <v>2.25</v>
      </c>
      <c r="O94" s="58">
        <f>I94/$O$87*$O$87</f>
        <v>3</v>
      </c>
      <c r="P94" s="32">
        <v>4</v>
      </c>
    </row>
    <row r="95" spans="2:16" ht="36.75" customHeight="1" x14ac:dyDescent="0.3">
      <c r="B95" s="116" t="s">
        <v>74</v>
      </c>
      <c r="C95" s="116"/>
      <c r="D95" s="116"/>
      <c r="E95" s="116"/>
      <c r="F95" s="116"/>
      <c r="G95" s="116"/>
      <c r="H95" s="38"/>
      <c r="I95" s="34">
        <f>I90+I91+I92+I93+I94</f>
        <v>15</v>
      </c>
      <c r="J95" s="35">
        <f>J90+J91+J92+J93+J94</f>
        <v>15</v>
      </c>
      <c r="K95" s="112"/>
      <c r="L95" s="113"/>
      <c r="M95" s="113"/>
      <c r="N95" s="113"/>
      <c r="O95" s="114"/>
      <c r="P95" s="34"/>
    </row>
    <row r="96" spans="2:16" ht="37.5" customHeight="1" x14ac:dyDescent="0.3">
      <c r="B96" s="117" t="s">
        <v>75</v>
      </c>
      <c r="C96" s="117"/>
      <c r="D96" s="117"/>
      <c r="E96" s="117"/>
      <c r="F96" s="117"/>
      <c r="G96" s="117"/>
      <c r="H96" s="99"/>
      <c r="I96" s="100" t="str">
        <f>I87</f>
        <v>Maximum score</v>
      </c>
      <c r="J96" s="102" t="str">
        <f>J87</f>
        <v xml:space="preserve">Mark awarded by assessor converted into points based on the simulation
</v>
      </c>
      <c r="K96" s="53">
        <v>0</v>
      </c>
      <c r="L96" s="53">
        <v>1</v>
      </c>
      <c r="M96" s="53">
        <v>2</v>
      </c>
      <c r="N96" s="53">
        <v>3</v>
      </c>
      <c r="O96" s="53">
        <v>4</v>
      </c>
      <c r="P96" s="103" t="str">
        <f>P39</f>
        <v>Mark awarded by assessor - simulation</v>
      </c>
    </row>
    <row r="97" spans="2:16" ht="107.25" customHeight="1" x14ac:dyDescent="0.3">
      <c r="B97" s="117"/>
      <c r="C97" s="117"/>
      <c r="D97" s="117"/>
      <c r="E97" s="117"/>
      <c r="F97" s="117"/>
      <c r="G97" s="117"/>
      <c r="H97" s="99"/>
      <c r="I97" s="101"/>
      <c r="J97" s="102"/>
      <c r="K97" s="54" t="s">
        <v>26</v>
      </c>
      <c r="L97" s="53" t="s">
        <v>45</v>
      </c>
      <c r="M97" s="53" t="s">
        <v>28</v>
      </c>
      <c r="N97" s="53" t="s">
        <v>29</v>
      </c>
      <c r="O97" s="53" t="s">
        <v>30</v>
      </c>
      <c r="P97" s="104"/>
    </row>
    <row r="98" spans="2:16" ht="39.75" customHeight="1" x14ac:dyDescent="0.3">
      <c r="B98" s="109" t="s">
        <v>76</v>
      </c>
      <c r="C98" s="110"/>
      <c r="D98" s="110"/>
      <c r="E98" s="110"/>
      <c r="F98" s="110"/>
      <c r="G98" s="110"/>
      <c r="H98" s="39"/>
      <c r="I98" s="26">
        <v>4</v>
      </c>
      <c r="J98" s="29">
        <f>J99+J100</f>
        <v>4</v>
      </c>
      <c r="K98" s="106" t="str">
        <f>K89</f>
        <v>Weight of mark in the maximum score</v>
      </c>
      <c r="L98" s="107"/>
      <c r="M98" s="107"/>
      <c r="N98" s="107"/>
      <c r="O98" s="108"/>
      <c r="P98" s="26"/>
    </row>
    <row r="99" spans="2:16" ht="58.5" customHeight="1" x14ac:dyDescent="0.3">
      <c r="B99" s="77" t="s">
        <v>189</v>
      </c>
      <c r="C99" s="77"/>
      <c r="D99" s="77"/>
      <c r="E99" s="77"/>
      <c r="F99" s="77"/>
      <c r="G99" s="77"/>
      <c r="H99" s="13" t="s">
        <v>77</v>
      </c>
      <c r="I99" s="57">
        <v>2</v>
      </c>
      <c r="J99" s="31">
        <f>IF(P99=0,K99,(IF(P99=1,L99,(IF(P99=2,M99,(IF(P99=3,N99,(IF(P99=4,O99,N/A)))))))))</f>
        <v>2</v>
      </c>
      <c r="K99" s="58">
        <f>I99/$O$96*$K$96</f>
        <v>0</v>
      </c>
      <c r="L99" s="58">
        <f>I99/$O$96*$L$96</f>
        <v>0.5</v>
      </c>
      <c r="M99" s="58">
        <f>I99/$O$96*$M$96</f>
        <v>1</v>
      </c>
      <c r="N99" s="58">
        <f>I99/$O$96*$N$96</f>
        <v>1.5</v>
      </c>
      <c r="O99" s="58">
        <f>I99/$O$96*$O$96</f>
        <v>2</v>
      </c>
      <c r="P99" s="32">
        <v>4</v>
      </c>
    </row>
    <row r="100" spans="2:16" ht="59.25" customHeight="1" x14ac:dyDescent="0.3">
      <c r="B100" s="77" t="s">
        <v>78</v>
      </c>
      <c r="C100" s="77"/>
      <c r="D100" s="77"/>
      <c r="E100" s="77"/>
      <c r="F100" s="77"/>
      <c r="G100" s="77"/>
      <c r="H100" s="13" t="s">
        <v>79</v>
      </c>
      <c r="I100" s="57">
        <v>2</v>
      </c>
      <c r="J100" s="31">
        <f>IF(P100=0,K100,(IF(P100=1,L100,(IF(P100=2,M100,(IF(P100=3,N100,(IF(P100=4,O100,N/A)))))))))</f>
        <v>2</v>
      </c>
      <c r="K100" s="58">
        <f>I100/$O$96*$K$96</f>
        <v>0</v>
      </c>
      <c r="L100" s="58">
        <f>I100/$O$96*$L$96</f>
        <v>0.5</v>
      </c>
      <c r="M100" s="58">
        <f>I100/$O$96*$M$96</f>
        <v>1</v>
      </c>
      <c r="N100" s="58">
        <f>I100/$O$96*$N$96</f>
        <v>1.5</v>
      </c>
      <c r="O100" s="58">
        <f>I100/$O$96*$O$96</f>
        <v>2</v>
      </c>
      <c r="P100" s="32">
        <v>4</v>
      </c>
    </row>
    <row r="101" spans="2:16" ht="27.75" customHeight="1" x14ac:dyDescent="0.3">
      <c r="B101" s="111" t="s">
        <v>80</v>
      </c>
      <c r="C101" s="111"/>
      <c r="D101" s="111"/>
      <c r="E101" s="111"/>
      <c r="F101" s="111"/>
      <c r="G101" s="111"/>
      <c r="H101" s="38"/>
      <c r="I101" s="34">
        <f>I99+I100</f>
        <v>4</v>
      </c>
      <c r="J101" s="35">
        <f>J99+J100</f>
        <v>4</v>
      </c>
      <c r="K101" s="112"/>
      <c r="L101" s="113"/>
      <c r="M101" s="113"/>
      <c r="N101" s="113"/>
      <c r="O101" s="114"/>
      <c r="P101" s="42"/>
    </row>
    <row r="102" spans="2:16" ht="41.25" customHeight="1" x14ac:dyDescent="0.3">
      <c r="B102" s="98" t="s">
        <v>81</v>
      </c>
      <c r="C102" s="98"/>
      <c r="D102" s="98"/>
      <c r="E102" s="98"/>
      <c r="F102" s="98"/>
      <c r="G102" s="98"/>
      <c r="H102" s="99"/>
      <c r="I102" s="100" t="str">
        <f>I96</f>
        <v>Maximum score</v>
      </c>
      <c r="J102" s="102" t="str">
        <f>J96</f>
        <v xml:space="preserve">Mark awarded by assessor converted into points based on the simulation
</v>
      </c>
      <c r="K102" s="53">
        <v>0</v>
      </c>
      <c r="L102" s="53">
        <v>1</v>
      </c>
      <c r="M102" s="53">
        <v>2</v>
      </c>
      <c r="N102" s="53">
        <v>3</v>
      </c>
      <c r="O102" s="53">
        <v>4</v>
      </c>
      <c r="P102" s="103" t="str">
        <f>P39</f>
        <v>Mark awarded by assessor - simulation</v>
      </c>
    </row>
    <row r="103" spans="2:16" ht="69.599999999999994" customHeight="1" x14ac:dyDescent="0.3">
      <c r="B103" s="98"/>
      <c r="C103" s="98"/>
      <c r="D103" s="98"/>
      <c r="E103" s="98"/>
      <c r="F103" s="98"/>
      <c r="G103" s="98"/>
      <c r="H103" s="99"/>
      <c r="I103" s="101"/>
      <c r="J103" s="102"/>
      <c r="K103" s="54" t="s">
        <v>26</v>
      </c>
      <c r="L103" s="53" t="s">
        <v>45</v>
      </c>
      <c r="M103" s="53" t="s">
        <v>28</v>
      </c>
      <c r="N103" s="53" t="s">
        <v>29</v>
      </c>
      <c r="O103" s="53" t="s">
        <v>30</v>
      </c>
      <c r="P103" s="104"/>
    </row>
    <row r="104" spans="2:16" ht="187.5" customHeight="1" x14ac:dyDescent="0.3">
      <c r="B104" s="105" t="s">
        <v>131</v>
      </c>
      <c r="C104" s="105"/>
      <c r="D104" s="105"/>
      <c r="E104" s="105"/>
      <c r="F104" s="105"/>
      <c r="G104" s="105"/>
      <c r="H104" s="39"/>
      <c r="I104" s="26">
        <f>I105+I106+I107+I108+I109+I110+I111</f>
        <v>17</v>
      </c>
      <c r="J104" s="48">
        <f>J105+J106+J107+J108+J109+J110+J111</f>
        <v>17</v>
      </c>
      <c r="K104" s="106" t="str">
        <f>K98</f>
        <v>Weight of mark in the maximum score</v>
      </c>
      <c r="L104" s="107"/>
      <c r="M104" s="107"/>
      <c r="N104" s="107"/>
      <c r="O104" s="108"/>
      <c r="P104" s="26"/>
    </row>
    <row r="105" spans="2:16" ht="64.5" customHeight="1" x14ac:dyDescent="0.3">
      <c r="B105" s="77" t="s">
        <v>132</v>
      </c>
      <c r="C105" s="77"/>
      <c r="D105" s="77"/>
      <c r="E105" s="77"/>
      <c r="F105" s="77"/>
      <c r="G105" s="77"/>
      <c r="H105" s="30" t="s">
        <v>104</v>
      </c>
      <c r="I105" s="68">
        <v>3</v>
      </c>
      <c r="J105" s="31">
        <f>IF(P105=0,K105,(IF(P105=1,L105,(IF(P105=2,M105,(IF(P105=3,N105,(IF(P105=4,O105,N/A)))))))))</f>
        <v>3</v>
      </c>
      <c r="K105" s="58">
        <f t="shared" ref="K105:K111" si="0">I105/$O$102*$K$102</f>
        <v>0</v>
      </c>
      <c r="L105" s="58">
        <f t="shared" ref="L105:L111" si="1">I105/$O$102*$L$102</f>
        <v>0.75</v>
      </c>
      <c r="M105" s="58">
        <f t="shared" ref="M105:M111" si="2">I105/$O$102*$M$102</f>
        <v>1.5</v>
      </c>
      <c r="N105" s="58">
        <f t="shared" ref="N105:N111" si="3">I105/$O$102*$N$102</f>
        <v>2.25</v>
      </c>
      <c r="O105" s="58">
        <f t="shared" ref="O105:O111" si="4">I105/$O$102*$O$102</f>
        <v>3</v>
      </c>
      <c r="P105" s="32">
        <v>4</v>
      </c>
    </row>
    <row r="106" spans="2:16" ht="30.75" customHeight="1" x14ac:dyDescent="0.3">
      <c r="B106" s="92" t="s">
        <v>110</v>
      </c>
      <c r="C106" s="93"/>
      <c r="D106" s="93"/>
      <c r="E106" s="93"/>
      <c r="F106" s="93"/>
      <c r="G106" s="94"/>
      <c r="H106" s="30" t="s">
        <v>103</v>
      </c>
      <c r="I106" s="68">
        <v>2</v>
      </c>
      <c r="J106" s="31">
        <f>IF(P106=0,K106,(IF(P106=1,L106,(IF(P106=2,M106,(IF(P106=3,N106,(IF(P106=4,O106,N/A)))))))))</f>
        <v>2</v>
      </c>
      <c r="K106" s="58">
        <f t="shared" si="0"/>
        <v>0</v>
      </c>
      <c r="L106" s="58">
        <f t="shared" si="1"/>
        <v>0.5</v>
      </c>
      <c r="M106" s="58">
        <f t="shared" si="2"/>
        <v>1</v>
      </c>
      <c r="N106" s="58">
        <f t="shared" si="3"/>
        <v>1.5</v>
      </c>
      <c r="O106" s="58">
        <f t="shared" si="4"/>
        <v>2</v>
      </c>
      <c r="P106" s="32">
        <v>4</v>
      </c>
    </row>
    <row r="107" spans="2:16" ht="38.25" customHeight="1" x14ac:dyDescent="0.3">
      <c r="B107" s="95" t="s">
        <v>111</v>
      </c>
      <c r="C107" s="96"/>
      <c r="D107" s="96"/>
      <c r="E107" s="96"/>
      <c r="F107" s="96"/>
      <c r="G107" s="97"/>
      <c r="H107" s="30" t="s">
        <v>105</v>
      </c>
      <c r="I107" s="68">
        <v>2</v>
      </c>
      <c r="J107" s="31">
        <f>IF(P107=0,K107,(IF(P107=1,L107,(IF(P107=2,M107,(IF(P107=3,N107,(IF(P107=4,O107,N/A)))))))))</f>
        <v>2</v>
      </c>
      <c r="K107" s="58">
        <f t="shared" si="0"/>
        <v>0</v>
      </c>
      <c r="L107" s="58">
        <f t="shared" si="1"/>
        <v>0.5</v>
      </c>
      <c r="M107" s="58">
        <f t="shared" si="2"/>
        <v>1</v>
      </c>
      <c r="N107" s="58">
        <f t="shared" si="3"/>
        <v>1.5</v>
      </c>
      <c r="O107" s="58">
        <f t="shared" si="4"/>
        <v>2</v>
      </c>
      <c r="P107" s="32">
        <v>4</v>
      </c>
    </row>
    <row r="108" spans="2:16" ht="32.25" customHeight="1" x14ac:dyDescent="0.3">
      <c r="B108" s="92" t="s">
        <v>112</v>
      </c>
      <c r="C108" s="93"/>
      <c r="D108" s="93"/>
      <c r="E108" s="93"/>
      <c r="F108" s="93"/>
      <c r="G108" s="94"/>
      <c r="H108" s="30" t="s">
        <v>106</v>
      </c>
      <c r="I108" s="57">
        <v>3</v>
      </c>
      <c r="J108" s="31">
        <f>IF(P108=0,K108,(IF(P108=1,L108,(IF(P108=2,M108,(IF(P108=3,N108,(IF(P108=4,O108,N/A)))))))))</f>
        <v>3</v>
      </c>
      <c r="K108" s="58">
        <f t="shared" si="0"/>
        <v>0</v>
      </c>
      <c r="L108" s="58">
        <f t="shared" si="1"/>
        <v>0.75</v>
      </c>
      <c r="M108" s="58">
        <f t="shared" si="2"/>
        <v>1.5</v>
      </c>
      <c r="N108" s="58">
        <f t="shared" si="3"/>
        <v>2.25</v>
      </c>
      <c r="O108" s="58">
        <f t="shared" si="4"/>
        <v>3</v>
      </c>
      <c r="P108" s="32">
        <v>4</v>
      </c>
    </row>
    <row r="109" spans="2:16" ht="36" customHeight="1" x14ac:dyDescent="0.3">
      <c r="B109" s="77" t="s">
        <v>113</v>
      </c>
      <c r="C109" s="77"/>
      <c r="D109" s="77"/>
      <c r="E109" s="77"/>
      <c r="F109" s="77"/>
      <c r="G109" s="77"/>
      <c r="H109" s="30" t="s">
        <v>107</v>
      </c>
      <c r="I109" s="57">
        <v>2</v>
      </c>
      <c r="J109" s="31">
        <f>IF(P109=0,K109,(IF(P109=1,L109,(IF(P109=2,M109,(IF(P109=3,N109,(IF(P109=4,O109,N/A)))))))))</f>
        <v>2</v>
      </c>
      <c r="K109" s="58">
        <f t="shared" si="0"/>
        <v>0</v>
      </c>
      <c r="L109" s="58">
        <f t="shared" si="1"/>
        <v>0.5</v>
      </c>
      <c r="M109" s="58">
        <f t="shared" si="2"/>
        <v>1</v>
      </c>
      <c r="N109" s="58">
        <f t="shared" si="3"/>
        <v>1.5</v>
      </c>
      <c r="O109" s="58">
        <f t="shared" si="4"/>
        <v>2</v>
      </c>
      <c r="P109" s="32">
        <v>4</v>
      </c>
    </row>
    <row r="110" spans="2:16" ht="55.5" customHeight="1" x14ac:dyDescent="0.3">
      <c r="B110" s="92" t="s">
        <v>114</v>
      </c>
      <c r="C110" s="93"/>
      <c r="D110" s="93"/>
      <c r="E110" s="93"/>
      <c r="F110" s="93"/>
      <c r="G110" s="94"/>
      <c r="H110" s="30" t="s">
        <v>108</v>
      </c>
      <c r="I110" s="57">
        <v>2</v>
      </c>
      <c r="J110" s="31">
        <f>IF(P110=0,K110,(IF(P110=1,L110,(IF(P110=2,M110,(IF(P110=3,N110,(IF(P110=4,O110,N/A)))))))))</f>
        <v>2</v>
      </c>
      <c r="K110" s="58">
        <f t="shared" si="0"/>
        <v>0</v>
      </c>
      <c r="L110" s="58">
        <f t="shared" si="1"/>
        <v>0.5</v>
      </c>
      <c r="M110" s="58">
        <f t="shared" si="2"/>
        <v>1</v>
      </c>
      <c r="N110" s="58">
        <f t="shared" si="3"/>
        <v>1.5</v>
      </c>
      <c r="O110" s="58">
        <f t="shared" si="4"/>
        <v>2</v>
      </c>
      <c r="P110" s="32">
        <v>4</v>
      </c>
    </row>
    <row r="111" spans="2:16" ht="42.75" customHeight="1" x14ac:dyDescent="0.3">
      <c r="B111" s="77" t="s">
        <v>115</v>
      </c>
      <c r="C111" s="77"/>
      <c r="D111" s="77"/>
      <c r="E111" s="77"/>
      <c r="F111" s="77"/>
      <c r="G111" s="77"/>
      <c r="H111" s="30" t="s">
        <v>109</v>
      </c>
      <c r="I111" s="57">
        <v>3</v>
      </c>
      <c r="J111" s="31">
        <f>IF(P111=0,K111,(IF(P111=1,L111,(IF(P111=2,M111,(IF(P111=3,N111,(IF(P111=4,O111,N/A)))))))))</f>
        <v>3</v>
      </c>
      <c r="K111" s="58">
        <f t="shared" si="0"/>
        <v>0</v>
      </c>
      <c r="L111" s="58">
        <f t="shared" si="1"/>
        <v>0.75</v>
      </c>
      <c r="M111" s="58">
        <f t="shared" si="2"/>
        <v>1.5</v>
      </c>
      <c r="N111" s="58">
        <f t="shared" si="3"/>
        <v>2.25</v>
      </c>
      <c r="O111" s="58">
        <f t="shared" si="4"/>
        <v>3</v>
      </c>
      <c r="P111" s="32">
        <v>4</v>
      </c>
    </row>
    <row r="112" spans="2:16" ht="42" customHeight="1" x14ac:dyDescent="0.3">
      <c r="B112" s="78" t="s">
        <v>82</v>
      </c>
      <c r="C112" s="78"/>
      <c r="D112" s="78"/>
      <c r="E112" s="78"/>
      <c r="F112" s="78"/>
      <c r="G112" s="78"/>
      <c r="H112" s="42"/>
      <c r="I112" s="34">
        <f>I111+I110+I109+I108+I107+I106+I105</f>
        <v>17</v>
      </c>
      <c r="J112" s="49">
        <f>J105+J106+J107+J108+J109+J110+J111</f>
        <v>17</v>
      </c>
      <c r="K112" s="79"/>
      <c r="L112" s="80"/>
      <c r="M112" s="80"/>
      <c r="N112" s="80"/>
      <c r="O112" s="81"/>
      <c r="P112" s="34"/>
    </row>
    <row r="113" spans="2:16" ht="42" customHeight="1" x14ac:dyDescent="0.3">
      <c r="B113" s="82" t="s">
        <v>83</v>
      </c>
      <c r="C113" s="83"/>
      <c r="D113" s="83"/>
      <c r="E113" s="83"/>
      <c r="F113" s="83"/>
      <c r="G113" s="83"/>
      <c r="H113" s="83"/>
      <c r="I113" s="55">
        <f>I112+I101+I95</f>
        <v>36</v>
      </c>
      <c r="J113" s="50">
        <f>J95+J101+J112</f>
        <v>36</v>
      </c>
      <c r="K113" s="84"/>
      <c r="L113" s="85"/>
      <c r="M113" s="85"/>
      <c r="N113" s="85"/>
      <c r="O113" s="86"/>
      <c r="P113" s="55"/>
    </row>
    <row r="114" spans="2:16" ht="39.75" customHeight="1" x14ac:dyDescent="0.3">
      <c r="B114" s="87" t="s">
        <v>84</v>
      </c>
      <c r="C114" s="88"/>
      <c r="D114" s="88"/>
      <c r="E114" s="88"/>
      <c r="F114" s="88"/>
      <c r="G114" s="88"/>
      <c r="H114" s="88"/>
      <c r="I114" s="51">
        <f>I113+I85</f>
        <v>100</v>
      </c>
      <c r="J114" s="52">
        <f>J113+J85</f>
        <v>96</v>
      </c>
      <c r="K114" s="89"/>
      <c r="L114" s="90"/>
      <c r="M114" s="90"/>
      <c r="N114" s="90"/>
      <c r="O114" s="91"/>
      <c r="P114" s="51"/>
    </row>
  </sheetData>
  <protectedRanges>
    <protectedRange sqref="P84:P114 P74:P83 P38:P73" name="Range1"/>
  </protectedRanges>
  <mergeCells count="167">
    <mergeCell ref="B14:O14"/>
    <mergeCell ref="B15:O15"/>
    <mergeCell ref="B16:O16"/>
    <mergeCell ref="B17:O17"/>
    <mergeCell ref="B18:I18"/>
    <mergeCell ref="B8:O8"/>
    <mergeCell ref="B9:O9"/>
    <mergeCell ref="B10:O10"/>
    <mergeCell ref="B11:O11"/>
    <mergeCell ref="B12:O12"/>
    <mergeCell ref="B13:O13"/>
    <mergeCell ref="B2:O2"/>
    <mergeCell ref="B3:O3"/>
    <mergeCell ref="B4:O4"/>
    <mergeCell ref="B5:O5"/>
    <mergeCell ref="B6:O6"/>
    <mergeCell ref="B7:O7"/>
    <mergeCell ref="J18:O18"/>
    <mergeCell ref="B25:I25"/>
    <mergeCell ref="J25:O25"/>
    <mergeCell ref="B26:I26"/>
    <mergeCell ref="J26:O26"/>
    <mergeCell ref="B27:I27"/>
    <mergeCell ref="J27:O27"/>
    <mergeCell ref="B22:I22"/>
    <mergeCell ref="J22:O22"/>
    <mergeCell ref="B23:I23"/>
    <mergeCell ref="J23:O23"/>
    <mergeCell ref="B24:I24"/>
    <mergeCell ref="J24:O24"/>
    <mergeCell ref="B19:I19"/>
    <mergeCell ref="J19:O19"/>
    <mergeCell ref="B20:I20"/>
    <mergeCell ref="J20:O20"/>
    <mergeCell ref="B21:I21"/>
    <mergeCell ref="J21:O21"/>
    <mergeCell ref="B37:O37"/>
    <mergeCell ref="B38:O38"/>
    <mergeCell ref="B39:G40"/>
    <mergeCell ref="H39:H40"/>
    <mergeCell ref="I39:I40"/>
    <mergeCell ref="J39:J40"/>
    <mergeCell ref="B28:I28"/>
    <mergeCell ref="J28:O28"/>
    <mergeCell ref="B29:O29"/>
    <mergeCell ref="B30:O30"/>
    <mergeCell ref="B31:G36"/>
    <mergeCell ref="H31:H36"/>
    <mergeCell ref="I31:I36"/>
    <mergeCell ref="K31:O36"/>
    <mergeCell ref="B45:G45"/>
    <mergeCell ref="B46:G46"/>
    <mergeCell ref="B47:G47"/>
    <mergeCell ref="B48:G48"/>
    <mergeCell ref="K48:O48"/>
    <mergeCell ref="B49:G49"/>
    <mergeCell ref="P39:P40"/>
    <mergeCell ref="B41:G41"/>
    <mergeCell ref="K41:O41"/>
    <mergeCell ref="B42:G42"/>
    <mergeCell ref="B43:G43"/>
    <mergeCell ref="B44:G44"/>
    <mergeCell ref="K44:O44"/>
    <mergeCell ref="P53:P54"/>
    <mergeCell ref="B55:G55"/>
    <mergeCell ref="K55:O55"/>
    <mergeCell ref="B56:G56"/>
    <mergeCell ref="B57:G57"/>
    <mergeCell ref="B58:G58"/>
    <mergeCell ref="B50:G50"/>
    <mergeCell ref="B51:G51"/>
    <mergeCell ref="B52:G52"/>
    <mergeCell ref="K52:O52"/>
    <mergeCell ref="B53:G54"/>
    <mergeCell ref="H53:H54"/>
    <mergeCell ref="I53:I54"/>
    <mergeCell ref="J53:J54"/>
    <mergeCell ref="P60:P61"/>
    <mergeCell ref="B62:G62"/>
    <mergeCell ref="K62:O62"/>
    <mergeCell ref="B63:G63"/>
    <mergeCell ref="B65:G65"/>
    <mergeCell ref="B66:G66"/>
    <mergeCell ref="B59:G59"/>
    <mergeCell ref="K59:O59"/>
    <mergeCell ref="B60:G61"/>
    <mergeCell ref="H60:H61"/>
    <mergeCell ref="I60:I61"/>
    <mergeCell ref="J60:J61"/>
    <mergeCell ref="B64:G64"/>
    <mergeCell ref="B71:G72"/>
    <mergeCell ref="H71:H72"/>
    <mergeCell ref="I71:I72"/>
    <mergeCell ref="J71:J72"/>
    <mergeCell ref="P71:P72"/>
    <mergeCell ref="B73:G73"/>
    <mergeCell ref="K73:O73"/>
    <mergeCell ref="B67:G67"/>
    <mergeCell ref="K67:O67"/>
    <mergeCell ref="B68:G68"/>
    <mergeCell ref="B69:G69"/>
    <mergeCell ref="B70:G70"/>
    <mergeCell ref="K70:O70"/>
    <mergeCell ref="B78:G79"/>
    <mergeCell ref="H78:H79"/>
    <mergeCell ref="I78:I79"/>
    <mergeCell ref="J78:J79"/>
    <mergeCell ref="P78:P79"/>
    <mergeCell ref="B80:H80"/>
    <mergeCell ref="K80:O80"/>
    <mergeCell ref="B74:G74"/>
    <mergeCell ref="B75:G75"/>
    <mergeCell ref="B76:G76"/>
    <mergeCell ref="B77:G77"/>
    <mergeCell ref="K77:O77"/>
    <mergeCell ref="B85:H85"/>
    <mergeCell ref="B86:O86"/>
    <mergeCell ref="B87:G88"/>
    <mergeCell ref="H87:H88"/>
    <mergeCell ref="I87:I88"/>
    <mergeCell ref="J87:J88"/>
    <mergeCell ref="B81:G81"/>
    <mergeCell ref="B82:G82"/>
    <mergeCell ref="B83:G83"/>
    <mergeCell ref="B84:G84"/>
    <mergeCell ref="K84:O84"/>
    <mergeCell ref="B93:G93"/>
    <mergeCell ref="B94:G94"/>
    <mergeCell ref="B95:G95"/>
    <mergeCell ref="K95:O95"/>
    <mergeCell ref="B96:G97"/>
    <mergeCell ref="H96:H97"/>
    <mergeCell ref="I96:I97"/>
    <mergeCell ref="J96:J97"/>
    <mergeCell ref="P87:P88"/>
    <mergeCell ref="B89:G89"/>
    <mergeCell ref="K89:O89"/>
    <mergeCell ref="B90:G90"/>
    <mergeCell ref="B91:G91"/>
    <mergeCell ref="B92:G92"/>
    <mergeCell ref="B102:G103"/>
    <mergeCell ref="H102:H103"/>
    <mergeCell ref="I102:I103"/>
    <mergeCell ref="J102:J103"/>
    <mergeCell ref="P102:P103"/>
    <mergeCell ref="B104:G104"/>
    <mergeCell ref="K104:O104"/>
    <mergeCell ref="P96:P97"/>
    <mergeCell ref="B98:G98"/>
    <mergeCell ref="K98:O98"/>
    <mergeCell ref="B99:G99"/>
    <mergeCell ref="B100:G100"/>
    <mergeCell ref="B101:G101"/>
    <mergeCell ref="K101:O101"/>
    <mergeCell ref="B111:G111"/>
    <mergeCell ref="B112:G112"/>
    <mergeCell ref="K112:O112"/>
    <mergeCell ref="B113:H113"/>
    <mergeCell ref="K113:O113"/>
    <mergeCell ref="B114:H114"/>
    <mergeCell ref="K114:O114"/>
    <mergeCell ref="B105:G105"/>
    <mergeCell ref="B106:G106"/>
    <mergeCell ref="B107:G107"/>
    <mergeCell ref="B108:G108"/>
    <mergeCell ref="B109:G109"/>
    <mergeCell ref="B110:G110"/>
  </mergeCells>
  <pageMargins left="0.7" right="0.7" top="0.75" bottom="0.75" header="0.3" footer="0.3"/>
  <pageSetup paperSize="9" scale="47" fitToHeight="0" orientation="landscape" r:id="rId1"/>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view="pageBreakPreview" topLeftCell="B7" zoomScale="85" zoomScaleNormal="100" zoomScaleSheetLayoutView="85" workbookViewId="0">
      <selection activeCell="B18" sqref="B18:P18"/>
    </sheetView>
  </sheetViews>
  <sheetFormatPr defaultRowHeight="15" x14ac:dyDescent="0.25"/>
  <cols>
    <col min="2" max="2" width="17.42578125" style="60" customWidth="1"/>
    <col min="3" max="3" width="9.140625" style="60"/>
    <col min="4" max="4" width="15.85546875" style="60" customWidth="1"/>
    <col min="5" max="7" width="9.140625" style="60"/>
    <col min="8" max="8" width="29.5703125" style="60" customWidth="1"/>
    <col min="9" max="9" width="43.7109375" style="60" customWidth="1"/>
    <col min="10" max="12" width="9.140625" style="60"/>
    <col min="13" max="13" width="25.85546875" style="60" customWidth="1"/>
    <col min="14" max="14" width="22.85546875" style="60" customWidth="1"/>
    <col min="15" max="15" width="28.7109375" style="60" customWidth="1"/>
    <col min="16" max="16" width="16.85546875" style="60" customWidth="1"/>
    <col min="17" max="17" width="9.140625" style="60"/>
  </cols>
  <sheetData>
    <row r="2" spans="2:16" ht="18" x14ac:dyDescent="0.25">
      <c r="B2" s="217" t="s">
        <v>137</v>
      </c>
      <c r="C2" s="217"/>
      <c r="D2" s="217"/>
      <c r="E2" s="217"/>
      <c r="F2" s="217"/>
      <c r="G2" s="217"/>
      <c r="H2" s="217"/>
      <c r="I2" s="217"/>
      <c r="J2" s="217"/>
      <c r="K2" s="217"/>
      <c r="L2" s="217"/>
      <c r="M2" s="217"/>
      <c r="N2" s="217"/>
      <c r="O2" s="217"/>
      <c r="P2" s="217"/>
    </row>
    <row r="4" spans="2:16" ht="90.75" customHeight="1" x14ac:dyDescent="0.25">
      <c r="B4" s="218" t="s">
        <v>138</v>
      </c>
      <c r="C4" s="218"/>
      <c r="D4" s="218"/>
      <c r="E4" s="218"/>
      <c r="F4" s="218"/>
      <c r="G4" s="218"/>
      <c r="H4" s="218"/>
      <c r="I4" s="218"/>
      <c r="J4" s="218"/>
      <c r="K4" s="218"/>
      <c r="L4" s="218"/>
      <c r="M4" s="218"/>
      <c r="N4" s="218"/>
      <c r="O4" s="218"/>
      <c r="P4" s="218"/>
    </row>
    <row r="5" spans="2:16" ht="234.75" customHeight="1" x14ac:dyDescent="0.25">
      <c r="B5" s="219" t="s">
        <v>139</v>
      </c>
      <c r="C5" s="219"/>
      <c r="D5" s="219"/>
      <c r="E5" s="219"/>
      <c r="F5" s="219"/>
      <c r="G5" s="219"/>
      <c r="H5" s="219"/>
      <c r="I5" s="219"/>
      <c r="J5" s="219"/>
      <c r="K5" s="219"/>
      <c r="L5" s="219"/>
      <c r="M5" s="219"/>
      <c r="N5" s="219"/>
      <c r="O5" s="219"/>
      <c r="P5" s="219"/>
    </row>
    <row r="6" spans="2:16" ht="184.5" customHeight="1" x14ac:dyDescent="0.25">
      <c r="B6" s="205" t="s">
        <v>159</v>
      </c>
      <c r="C6" s="205"/>
      <c r="D6" s="205"/>
      <c r="E6" s="205"/>
      <c r="F6" s="205"/>
      <c r="G6" s="205"/>
      <c r="H6" s="205"/>
      <c r="I6" s="205"/>
      <c r="J6" s="205"/>
      <c r="K6" s="205"/>
      <c r="L6" s="205"/>
      <c r="M6" s="205"/>
      <c r="N6" s="205"/>
      <c r="O6" s="205"/>
      <c r="P6" s="205"/>
    </row>
    <row r="7" spans="2:16" x14ac:dyDescent="0.25">
      <c r="B7" s="220" t="s">
        <v>140</v>
      </c>
      <c r="C7" s="220"/>
      <c r="D7" s="220"/>
      <c r="E7" s="220"/>
      <c r="F7" s="220"/>
      <c r="G7" s="220"/>
      <c r="H7" s="220"/>
      <c r="I7" s="220"/>
      <c r="J7" s="220"/>
      <c r="K7" s="220"/>
      <c r="L7" s="220"/>
      <c r="M7" s="220"/>
      <c r="N7" s="220"/>
      <c r="O7" s="220"/>
      <c r="P7" s="220"/>
    </row>
    <row r="8" spans="2:16" ht="33.75" customHeight="1" x14ac:dyDescent="0.25">
      <c r="B8" s="61" t="s">
        <v>89</v>
      </c>
      <c r="C8" s="222" t="s">
        <v>141</v>
      </c>
      <c r="D8" s="223"/>
      <c r="E8" s="223"/>
      <c r="F8" s="223"/>
      <c r="G8" s="223"/>
      <c r="H8" s="223"/>
      <c r="I8" s="224"/>
      <c r="J8" s="221" t="s">
        <v>142</v>
      </c>
      <c r="K8" s="221"/>
      <c r="L8" s="221"/>
      <c r="M8" s="221"/>
      <c r="N8" s="62" t="s">
        <v>143</v>
      </c>
      <c r="O8" s="221" t="s">
        <v>144</v>
      </c>
      <c r="P8" s="221"/>
    </row>
    <row r="9" spans="2:16" ht="42" customHeight="1" x14ac:dyDescent="0.3">
      <c r="B9" s="65" t="s">
        <v>146</v>
      </c>
      <c r="C9" s="209" t="s">
        <v>161</v>
      </c>
      <c r="D9" s="210"/>
      <c r="E9" s="210"/>
      <c r="F9" s="210"/>
      <c r="G9" s="210"/>
      <c r="H9" s="210"/>
      <c r="I9" s="211"/>
      <c r="J9" s="204" t="s">
        <v>160</v>
      </c>
      <c r="K9" s="204"/>
      <c r="L9" s="204"/>
      <c r="M9" s="204"/>
      <c r="N9" s="64" t="s">
        <v>150</v>
      </c>
      <c r="O9" s="212"/>
      <c r="P9" s="212"/>
    </row>
    <row r="10" spans="2:16" ht="201" customHeight="1" x14ac:dyDescent="0.3">
      <c r="B10" s="225" t="s">
        <v>145</v>
      </c>
      <c r="C10" s="209" t="s">
        <v>152</v>
      </c>
      <c r="D10" s="210"/>
      <c r="E10" s="210"/>
      <c r="F10" s="210"/>
      <c r="G10" s="210"/>
      <c r="H10" s="210"/>
      <c r="I10" s="211"/>
      <c r="J10" s="203" t="s">
        <v>151</v>
      </c>
      <c r="K10" s="204"/>
      <c r="L10" s="204"/>
      <c r="M10" s="204"/>
      <c r="N10" s="66"/>
      <c r="O10" s="212"/>
      <c r="P10" s="212"/>
    </row>
    <row r="11" spans="2:16" ht="269.25" customHeight="1" x14ac:dyDescent="0.3">
      <c r="B11" s="226"/>
      <c r="C11" s="209" t="s">
        <v>153</v>
      </c>
      <c r="D11" s="210"/>
      <c r="E11" s="210"/>
      <c r="F11" s="210"/>
      <c r="G11" s="210"/>
      <c r="H11" s="210"/>
      <c r="I11" s="211"/>
      <c r="J11" s="205" t="s">
        <v>154</v>
      </c>
      <c r="K11" s="206"/>
      <c r="L11" s="206"/>
      <c r="M11" s="206"/>
      <c r="N11" s="10"/>
      <c r="O11" s="202"/>
      <c r="P11" s="202"/>
    </row>
    <row r="12" spans="2:16" ht="409.5" customHeight="1" x14ac:dyDescent="0.3">
      <c r="B12" s="226"/>
      <c r="C12" s="209" t="s">
        <v>156</v>
      </c>
      <c r="D12" s="210"/>
      <c r="E12" s="210"/>
      <c r="F12" s="210"/>
      <c r="G12" s="210"/>
      <c r="H12" s="210"/>
      <c r="I12" s="211"/>
      <c r="J12" s="207" t="s">
        <v>155</v>
      </c>
      <c r="K12" s="208"/>
      <c r="L12" s="208"/>
      <c r="M12" s="208"/>
      <c r="N12" s="10"/>
      <c r="O12" s="202"/>
      <c r="P12" s="202"/>
    </row>
    <row r="13" spans="2:16" ht="254.25" customHeight="1" x14ac:dyDescent="0.3">
      <c r="B13" s="227"/>
      <c r="C13" s="209" t="s">
        <v>158</v>
      </c>
      <c r="D13" s="210"/>
      <c r="E13" s="210"/>
      <c r="F13" s="210"/>
      <c r="G13" s="210"/>
      <c r="H13" s="210"/>
      <c r="I13" s="211"/>
      <c r="J13" s="207" t="s">
        <v>157</v>
      </c>
      <c r="K13" s="207"/>
      <c r="L13" s="207"/>
      <c r="M13" s="207"/>
      <c r="N13" s="10"/>
      <c r="O13" s="202"/>
      <c r="P13" s="202"/>
    </row>
    <row r="14" spans="2:16" ht="177" customHeight="1" x14ac:dyDescent="0.3">
      <c r="B14" s="63" t="s">
        <v>147</v>
      </c>
      <c r="C14" s="209" t="s">
        <v>164</v>
      </c>
      <c r="D14" s="210"/>
      <c r="E14" s="210"/>
      <c r="F14" s="210"/>
      <c r="G14" s="210"/>
      <c r="H14" s="210"/>
      <c r="I14" s="211"/>
      <c r="J14" s="207" t="s">
        <v>162</v>
      </c>
      <c r="K14" s="207"/>
      <c r="L14" s="207"/>
      <c r="M14" s="207"/>
      <c r="N14" s="10"/>
      <c r="O14" s="202"/>
      <c r="P14" s="202"/>
    </row>
    <row r="15" spans="2:16" ht="185.25" customHeight="1" x14ac:dyDescent="0.3">
      <c r="B15" s="63" t="s">
        <v>148</v>
      </c>
      <c r="C15" s="209" t="s">
        <v>165</v>
      </c>
      <c r="D15" s="210"/>
      <c r="E15" s="210"/>
      <c r="F15" s="210"/>
      <c r="G15" s="210"/>
      <c r="H15" s="210"/>
      <c r="I15" s="211"/>
      <c r="J15" s="207" t="s">
        <v>163</v>
      </c>
      <c r="K15" s="207"/>
      <c r="L15" s="207"/>
      <c r="M15" s="207"/>
      <c r="N15" s="10"/>
      <c r="O15" s="202"/>
      <c r="P15" s="202"/>
    </row>
    <row r="16" spans="2:16" ht="362.25" customHeight="1" x14ac:dyDescent="0.3">
      <c r="B16" s="63" t="s">
        <v>149</v>
      </c>
      <c r="C16" s="209" t="s">
        <v>166</v>
      </c>
      <c r="D16" s="210"/>
      <c r="E16" s="210"/>
      <c r="F16" s="210"/>
      <c r="G16" s="210"/>
      <c r="H16" s="210"/>
      <c r="I16" s="211"/>
      <c r="J16" s="207" t="s">
        <v>167</v>
      </c>
      <c r="K16" s="207"/>
      <c r="L16" s="207"/>
      <c r="M16" s="207"/>
      <c r="N16" s="10"/>
      <c r="O16" s="202"/>
      <c r="P16" s="202"/>
    </row>
    <row r="17" spans="2:16" ht="16.5" x14ac:dyDescent="0.25">
      <c r="B17" s="213"/>
      <c r="C17" s="214"/>
      <c r="D17" s="214"/>
      <c r="E17" s="214"/>
      <c r="F17" s="214"/>
      <c r="G17" s="214"/>
      <c r="H17" s="214"/>
      <c r="I17" s="214"/>
      <c r="J17" s="214"/>
      <c r="K17" s="214"/>
      <c r="L17" s="214"/>
      <c r="M17" s="214"/>
      <c r="N17" s="214"/>
      <c r="O17" s="214"/>
      <c r="P17" s="215"/>
    </row>
    <row r="18" spans="2:16" ht="169.5" customHeight="1" x14ac:dyDescent="0.25">
      <c r="B18" s="216" t="s">
        <v>168</v>
      </c>
      <c r="C18" s="216"/>
      <c r="D18" s="216"/>
      <c r="E18" s="216"/>
      <c r="F18" s="216"/>
      <c r="G18" s="216"/>
      <c r="H18" s="216"/>
      <c r="I18" s="216"/>
      <c r="J18" s="216"/>
      <c r="K18" s="216"/>
      <c r="L18" s="216"/>
      <c r="M18" s="216"/>
      <c r="N18" s="216"/>
      <c r="O18" s="216"/>
      <c r="P18" s="216"/>
    </row>
  </sheetData>
  <mergeCells count="35">
    <mergeCell ref="B17:P17"/>
    <mergeCell ref="B18:P18"/>
    <mergeCell ref="B2:P2"/>
    <mergeCell ref="B4:P4"/>
    <mergeCell ref="B5:P5"/>
    <mergeCell ref="B6:P6"/>
    <mergeCell ref="B7:P7"/>
    <mergeCell ref="O8:P8"/>
    <mergeCell ref="J8:M8"/>
    <mergeCell ref="C9:I9"/>
    <mergeCell ref="C10:I10"/>
    <mergeCell ref="C11:I11"/>
    <mergeCell ref="C8:I8"/>
    <mergeCell ref="C12:I12"/>
    <mergeCell ref="B10:B13"/>
    <mergeCell ref="J9:M9"/>
    <mergeCell ref="O9:P9"/>
    <mergeCell ref="O10:P10"/>
    <mergeCell ref="O11:P11"/>
    <mergeCell ref="O12:P12"/>
    <mergeCell ref="C13:I13"/>
    <mergeCell ref="O13:P13"/>
    <mergeCell ref="C14:I14"/>
    <mergeCell ref="C15:I15"/>
    <mergeCell ref="C16:I16"/>
    <mergeCell ref="J15:M15"/>
    <mergeCell ref="J16:M16"/>
    <mergeCell ref="O14:P14"/>
    <mergeCell ref="O15:P15"/>
    <mergeCell ref="O16:P16"/>
    <mergeCell ref="J10:M10"/>
    <mergeCell ref="J11:M11"/>
    <mergeCell ref="J12:M12"/>
    <mergeCell ref="J13:M13"/>
    <mergeCell ref="J14:M14"/>
  </mergeCells>
  <pageMargins left="0.7" right="0.7"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Bogdan Tudorica</cp:lastModifiedBy>
  <cp:lastPrinted>2023-01-19T10:35:49Z</cp:lastPrinted>
  <dcterms:created xsi:type="dcterms:W3CDTF">2022-10-04T11:28:38Z</dcterms:created>
  <dcterms:modified xsi:type="dcterms:W3CDTF">2024-03-20T10:27:57Z</dcterms:modified>
</cp:coreProperties>
</file>