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ost 2020\PROGRAME\Ro-Bg 2021-2027\GHIDURI\Ghidul aplicantului\Applicants Guide_2.4_call 4\Versiunea 4\Annexes_AG for consideration\"/>
    </mc:Choice>
  </mc:AlternateContent>
  <bookViews>
    <workbookView xWindow="0" yWindow="0" windowWidth="28800" windowHeight="12015"/>
  </bookViews>
  <sheets>
    <sheet name="Phase 1" sheetId="2" r:id="rId1"/>
    <sheet name="Phase 2 " sheetId="3" r:id="rId2"/>
    <sheet name="Phase 2 State aid assessment" sheetId="5" r:id="rId3"/>
  </sheets>
  <definedNames>
    <definedName name="_xlnm.Print_Area" localSheetId="0">'Phase 1'!$A$2:$G$39</definedName>
    <definedName name="_xlnm.Print_Area" localSheetId="1">'Phase 2 '!$A$3:$P$118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4" i="3" l="1"/>
  <c r="J66" i="3" l="1"/>
  <c r="O66" i="3"/>
  <c r="N66" i="3"/>
  <c r="M66" i="3"/>
  <c r="L66" i="3"/>
  <c r="K66" i="3"/>
  <c r="K65" i="3"/>
  <c r="I72" i="3"/>
  <c r="I64" i="3"/>
  <c r="I80" i="3"/>
  <c r="I83" i="3"/>
  <c r="I116" i="3"/>
  <c r="I69" i="3"/>
  <c r="I75" i="3" l="1"/>
  <c r="I61" i="3"/>
  <c r="I57" i="3"/>
  <c r="I50" i="3"/>
  <c r="I46" i="3"/>
  <c r="I43" i="3"/>
  <c r="I108" i="3"/>
  <c r="I54" i="3" l="1"/>
  <c r="O115" i="3"/>
  <c r="J115" i="3" s="1"/>
  <c r="N115" i="3"/>
  <c r="M115" i="3"/>
  <c r="L115" i="3"/>
  <c r="K115" i="3"/>
  <c r="O114" i="3"/>
  <c r="J114" i="3" s="1"/>
  <c r="N114" i="3"/>
  <c r="M114" i="3"/>
  <c r="L114" i="3"/>
  <c r="K114" i="3"/>
  <c r="O113" i="3"/>
  <c r="J113" i="3" s="1"/>
  <c r="N113" i="3"/>
  <c r="M113" i="3"/>
  <c r="L113" i="3"/>
  <c r="K113" i="3"/>
  <c r="O112" i="3"/>
  <c r="J112" i="3" s="1"/>
  <c r="N112" i="3"/>
  <c r="M112" i="3"/>
  <c r="L112" i="3"/>
  <c r="K112" i="3"/>
  <c r="O111" i="3"/>
  <c r="J111" i="3" s="1"/>
  <c r="N111" i="3"/>
  <c r="M111" i="3"/>
  <c r="L111" i="3"/>
  <c r="K111" i="3"/>
  <c r="O110" i="3"/>
  <c r="J110" i="3" s="1"/>
  <c r="N110" i="3"/>
  <c r="M110" i="3"/>
  <c r="L110" i="3"/>
  <c r="K110" i="3"/>
  <c r="O109" i="3"/>
  <c r="J109" i="3" s="1"/>
  <c r="N109" i="3"/>
  <c r="M109" i="3"/>
  <c r="L109" i="3"/>
  <c r="K109" i="3"/>
  <c r="P106" i="3"/>
  <c r="I105" i="3"/>
  <c r="O104" i="3"/>
  <c r="J104" i="3" s="1"/>
  <c r="N104" i="3"/>
  <c r="M104" i="3"/>
  <c r="L104" i="3"/>
  <c r="K104" i="3"/>
  <c r="O103" i="3"/>
  <c r="J103" i="3" s="1"/>
  <c r="N103" i="3"/>
  <c r="M103" i="3"/>
  <c r="L103" i="3"/>
  <c r="K103" i="3"/>
  <c r="P100" i="3"/>
  <c r="I99" i="3"/>
  <c r="O98" i="3"/>
  <c r="J98" i="3" s="1"/>
  <c r="N98" i="3"/>
  <c r="M98" i="3"/>
  <c r="L98" i="3"/>
  <c r="K98" i="3"/>
  <c r="O97" i="3"/>
  <c r="J97" i="3" s="1"/>
  <c r="N97" i="3"/>
  <c r="M97" i="3"/>
  <c r="L97" i="3"/>
  <c r="K97" i="3"/>
  <c r="O96" i="3"/>
  <c r="J96" i="3" s="1"/>
  <c r="N96" i="3"/>
  <c r="M96" i="3"/>
  <c r="L96" i="3"/>
  <c r="K96" i="3"/>
  <c r="O95" i="3"/>
  <c r="J95" i="3" s="1"/>
  <c r="N95" i="3"/>
  <c r="M95" i="3"/>
  <c r="L95" i="3"/>
  <c r="K95" i="3"/>
  <c r="O94" i="3"/>
  <c r="J94" i="3" s="1"/>
  <c r="N94" i="3"/>
  <c r="M94" i="3"/>
  <c r="L94" i="3"/>
  <c r="K94" i="3"/>
  <c r="I93" i="3"/>
  <c r="P91" i="3"/>
  <c r="I88" i="3"/>
  <c r="I89" i="3" s="1"/>
  <c r="O87" i="3"/>
  <c r="J87" i="3" s="1"/>
  <c r="N87" i="3"/>
  <c r="M87" i="3"/>
  <c r="L87" i="3"/>
  <c r="K87" i="3"/>
  <c r="O86" i="3"/>
  <c r="J86" i="3" s="1"/>
  <c r="N86" i="3"/>
  <c r="M86" i="3"/>
  <c r="L86" i="3"/>
  <c r="K86" i="3"/>
  <c r="O85" i="3"/>
  <c r="J85" i="3" s="1"/>
  <c r="N85" i="3"/>
  <c r="M85" i="3"/>
  <c r="L85" i="3"/>
  <c r="K85" i="3"/>
  <c r="O84" i="3"/>
  <c r="J84" i="3" s="1"/>
  <c r="N84" i="3"/>
  <c r="M84" i="3"/>
  <c r="L84" i="3"/>
  <c r="K84" i="3"/>
  <c r="P81" i="3"/>
  <c r="O79" i="3"/>
  <c r="J79" i="3" s="1"/>
  <c r="N79" i="3"/>
  <c r="M79" i="3"/>
  <c r="L79" i="3"/>
  <c r="K79" i="3"/>
  <c r="O78" i="3"/>
  <c r="J78" i="3" s="1"/>
  <c r="N78" i="3"/>
  <c r="M78" i="3"/>
  <c r="L78" i="3"/>
  <c r="K78" i="3"/>
  <c r="O77" i="3"/>
  <c r="J77" i="3" s="1"/>
  <c r="N77" i="3"/>
  <c r="M77" i="3"/>
  <c r="L77" i="3"/>
  <c r="K77" i="3"/>
  <c r="O76" i="3"/>
  <c r="J76" i="3" s="1"/>
  <c r="N76" i="3"/>
  <c r="M76" i="3"/>
  <c r="L76" i="3"/>
  <c r="K76" i="3"/>
  <c r="P73" i="3"/>
  <c r="O71" i="3"/>
  <c r="J71" i="3" s="1"/>
  <c r="N71" i="3"/>
  <c r="M71" i="3"/>
  <c r="L71" i="3"/>
  <c r="K71" i="3"/>
  <c r="O70" i="3"/>
  <c r="J70" i="3" s="1"/>
  <c r="N70" i="3"/>
  <c r="M70" i="3"/>
  <c r="L70" i="3"/>
  <c r="K70" i="3"/>
  <c r="O68" i="3"/>
  <c r="J68" i="3" s="1"/>
  <c r="N68" i="3"/>
  <c r="M68" i="3"/>
  <c r="L68" i="3"/>
  <c r="K68" i="3"/>
  <c r="O67" i="3"/>
  <c r="N67" i="3"/>
  <c r="M67" i="3"/>
  <c r="L67" i="3"/>
  <c r="J67" i="3" s="1"/>
  <c r="K67" i="3"/>
  <c r="O65" i="3"/>
  <c r="J65" i="3" s="1"/>
  <c r="N65" i="3"/>
  <c r="M65" i="3"/>
  <c r="L65" i="3"/>
  <c r="P62" i="3"/>
  <c r="O60" i="3"/>
  <c r="J60" i="3" s="1"/>
  <c r="N60" i="3"/>
  <c r="M60" i="3"/>
  <c r="L60" i="3"/>
  <c r="K60" i="3"/>
  <c r="O59" i="3"/>
  <c r="J59" i="3" s="1"/>
  <c r="N59" i="3"/>
  <c r="M59" i="3"/>
  <c r="L59" i="3"/>
  <c r="K59" i="3"/>
  <c r="O58" i="3"/>
  <c r="J58" i="3" s="1"/>
  <c r="N58" i="3"/>
  <c r="M58" i="3"/>
  <c r="L58" i="3"/>
  <c r="K58" i="3"/>
  <c r="K57" i="3"/>
  <c r="K64" i="3" s="1"/>
  <c r="K69" i="3" s="1"/>
  <c r="K75" i="3" s="1"/>
  <c r="K83" i="3" s="1"/>
  <c r="K93" i="3" s="1"/>
  <c r="K102" i="3" s="1"/>
  <c r="K108" i="3" s="1"/>
  <c r="P55" i="3"/>
  <c r="J55" i="3"/>
  <c r="J62" i="3" s="1"/>
  <c r="J73" i="3" s="1"/>
  <c r="J81" i="3" s="1"/>
  <c r="J91" i="3" s="1"/>
  <c r="J100" i="3" s="1"/>
  <c r="J106" i="3" s="1"/>
  <c r="I55" i="3"/>
  <c r="I62" i="3" s="1"/>
  <c r="I81" i="3" s="1"/>
  <c r="I91" i="3" s="1"/>
  <c r="I100" i="3" s="1"/>
  <c r="I106" i="3" s="1"/>
  <c r="O53" i="3"/>
  <c r="J53" i="3" s="1"/>
  <c r="N53" i="3"/>
  <c r="M53" i="3"/>
  <c r="L53" i="3"/>
  <c r="K53" i="3"/>
  <c r="O52" i="3"/>
  <c r="J52" i="3" s="1"/>
  <c r="N52" i="3"/>
  <c r="M52" i="3"/>
  <c r="L52" i="3"/>
  <c r="K52" i="3"/>
  <c r="O51" i="3"/>
  <c r="J51" i="3" s="1"/>
  <c r="N51" i="3"/>
  <c r="M51" i="3"/>
  <c r="L51" i="3"/>
  <c r="K51" i="3"/>
  <c r="K50" i="3"/>
  <c r="O49" i="3"/>
  <c r="J49" i="3" s="1"/>
  <c r="N49" i="3"/>
  <c r="M49" i="3"/>
  <c r="L49" i="3"/>
  <c r="K49" i="3"/>
  <c r="O48" i="3"/>
  <c r="N48" i="3"/>
  <c r="M48" i="3"/>
  <c r="L48" i="3"/>
  <c r="K48" i="3"/>
  <c r="J48" i="3"/>
  <c r="O47" i="3"/>
  <c r="J47" i="3" s="1"/>
  <c r="N47" i="3"/>
  <c r="M47" i="3"/>
  <c r="L47" i="3"/>
  <c r="K47" i="3"/>
  <c r="K46" i="3"/>
  <c r="O45" i="3"/>
  <c r="N45" i="3"/>
  <c r="M45" i="3"/>
  <c r="J45" i="3" s="1"/>
  <c r="L45" i="3"/>
  <c r="K45" i="3"/>
  <c r="O44" i="3"/>
  <c r="N44" i="3"/>
  <c r="M44" i="3"/>
  <c r="J44" i="3" s="1"/>
  <c r="L44" i="3"/>
  <c r="K44" i="3"/>
  <c r="I117" i="3" l="1"/>
  <c r="I118" i="3" s="1"/>
  <c r="J43" i="3"/>
  <c r="J69" i="3"/>
  <c r="J50" i="3"/>
  <c r="J102" i="3"/>
  <c r="J105" i="3"/>
  <c r="J75" i="3"/>
  <c r="J80" i="3" s="1"/>
  <c r="J99" i="3"/>
  <c r="J93" i="3"/>
  <c r="J61" i="3"/>
  <c r="J57" i="3"/>
  <c r="J116" i="3"/>
  <c r="J108" i="3"/>
  <c r="J46" i="3"/>
  <c r="J83" i="3"/>
  <c r="J88" i="3"/>
  <c r="I73" i="3"/>
  <c r="J72" i="3" l="1"/>
  <c r="J54" i="3"/>
  <c r="J117" i="3"/>
  <c r="J89" i="3" l="1"/>
  <c r="J118" i="3" s="1"/>
</calcChain>
</file>

<file path=xl/sharedStrings.xml><?xml version="1.0" encoding="utf-8"?>
<sst xmlns="http://schemas.openxmlformats.org/spreadsheetml/2006/main" count="261" uniqueCount="212">
  <si>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</si>
  <si>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</si>
  <si>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</si>
  <si>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</si>
  <si>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</si>
  <si>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</si>
  <si>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Project relevance</t>
  </si>
  <si>
    <t>Project intervention logic</t>
  </si>
  <si>
    <t>Partnership relevance</t>
  </si>
  <si>
    <t>Horizontal issues</t>
  </si>
  <si>
    <t>OPERATIONAL assessment criteria</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</si>
  <si>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</si>
  <si>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</si>
  <si>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</si>
  <si>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</si>
  <si>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</si>
  <si>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</si>
  <si>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</si>
  <si>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</si>
  <si>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</si>
  <si>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</si>
  <si>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</si>
  <si>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</si>
  <si>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</si>
  <si>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</si>
  <si>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</si>
  <si>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</si>
  <si>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</si>
  <si>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</si>
  <si>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</si>
  <si>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</si>
  <si>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</si>
  <si>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</si>
  <si>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</si>
  <si>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</si>
  <si>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</si>
  <si>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</si>
  <si>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</si>
  <si>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</si>
  <si>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</si>
  <si>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</si>
  <si>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6. The project makes use of available knowledge and builds on existing results and practices. </t>
  </si>
  <si>
    <t>AF C.2.7</t>
  </si>
  <si>
    <t xml:space="preserve">7. The project tries to avoid overlaps and replications; there is evolution of ideas. </t>
  </si>
  <si>
    <t>AF C.2.2</t>
  </si>
  <si>
    <t>8. The project demonstrates new solutions that go beyond the existing practice in the sector/Programme area/participating countries or adapts and implements already developed solutions</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</si>
  <si>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</si>
  <si>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</si>
  <si>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</si>
  <si>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</si>
  <si>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</si>
  <si>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</si>
  <si>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</si>
  <si>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</si>
  <si>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</si>
  <si>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</si>
  <si>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</si>
  <si>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</si>
  <si>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</si>
  <si>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</si>
  <si>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</si>
  <si>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</si>
  <si>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</si>
  <si>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</si>
  <si>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</si>
  <si>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</si>
  <si>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</si>
  <si>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</si>
  <si>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3. The project makes a positive contribution to the New European Bauhaus  initiative </t>
  </si>
  <si>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</si>
  <si>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</si>
  <si>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</si>
  <si>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</si>
  <si>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</si>
  <si>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</si>
  <si>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</si>
  <si>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</si>
  <si>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</si>
  <si>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</si>
  <si>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</si>
  <si>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</si>
  <si>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</si>
  <si>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</si>
  <si>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</si>
  <si>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</si>
  <si>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</si>
  <si>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</si>
  <si>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</si>
  <si>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</si>
  <si>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</si>
  <si>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</si>
  <si>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</si>
  <si>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</si>
  <si>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</si>
  <si>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</si>
  <si>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</si>
  <si>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</si>
  <si>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</si>
  <si>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The administrative compliance and eligibility assessment is a ‘yes or no’ process. This means that the assessment does not allow for any flexibility in the way the criteria are applied. The non-fulfilment of one criterion leads to the ineligibility of the whole application.</t>
  </si>
  <si>
    <t>No.</t>
  </si>
  <si>
    <t>Criteria</t>
  </si>
  <si>
    <t xml:space="preserve">YES </t>
  </si>
  <si>
    <t>NO</t>
  </si>
  <si>
    <t>The application form uploaded in the electronic system contains all the annexes and documents requested in the Applicant Guide.</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</si>
  <si>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</si>
  <si>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</si>
  <si>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</si>
  <si>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</si>
  <si>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The partners are the entities entitled to take action in the field/ fields addressed by the project.</t>
  </si>
  <si>
    <t>NOT APPLICABLE/OBSERVATIONS</t>
  </si>
  <si>
    <t>1. The project makes a positive contribution to programme horizontal principle equal opportunities and non-discrimination &amp; the principle of equality between men and women</t>
  </si>
  <si>
    <t>Mark awarded by assessor - simulation</t>
  </si>
  <si>
    <t>AF D.2</t>
  </si>
  <si>
    <t>AF  E.3</t>
  </si>
  <si>
    <t>AF D.2 &amp;E.3</t>
  </si>
  <si>
    <t>AF D.4</t>
  </si>
  <si>
    <t xml:space="preserve">
AF D.2 &amp; E.3
</t>
  </si>
  <si>
    <t>AF D.2&amp;E.3</t>
  </si>
  <si>
    <t xml:space="preserve">AF D.2 &amp; E.3
</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</si>
  <si>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</si>
  <si>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</si>
  <si>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</si>
  <si>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t>All sections of the application form and budget form and all the mandatory Annexes, have been properly and accurately filled in, in English and are typed (documents issued by third parties in other language are accompanied by their English translation – in their entirety or only for the relevant provisions).</t>
  </si>
  <si>
    <t>All mandatory annexes are signed and filled in, the standard format set by the Applicant's Guide is observed (where the case)</t>
  </si>
  <si>
    <t>The feasibility study/ Conceptual Design/work projects has been submitted (in English) and is elaborated or updated earlier than one year before the deadline for submission (for investment projects)</t>
  </si>
  <si>
    <t>No partner has benefited from a financing support from public funds for the same project proposal (in terms of objectives, activities and results) and does not apply for other funding programmes with this project unless it does not obtain financial support under this Programme (for investment projects this provision refers to the same infrastructure/ segment of infrastructure).</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</si>
  <si>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and 
- </t>
    </r>
    <r>
      <rPr>
        <b/>
        <sz val="11"/>
        <color theme="4" tint="-0.499984740745262"/>
        <rFont val="Trebuchet MS"/>
        <family val="2"/>
      </rPr>
      <t>optional criteria</t>
    </r>
    <r>
      <rPr>
        <sz val="11"/>
        <color theme="4" tint="-0.499984740745262"/>
        <rFont val="Trebuchet MS"/>
        <family val="2"/>
      </rPr>
      <t>: one/or both of the following: joint financing and joint staff.</t>
    </r>
  </si>
  <si>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</si>
  <si>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</si>
  <si>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</si>
  <si>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</si>
  <si>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</si>
  <si>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</si>
  <si>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</si>
  <si>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</si>
  <si>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</si>
  <si>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r>
      <t xml:space="preserve">5. The importance of investments and their </t>
    </r>
    <r>
      <rPr>
        <sz val="11"/>
        <color theme="4" tint="-0.499984740745262"/>
        <rFont val="Trebuchet MS"/>
        <family val="2"/>
      </rPr>
      <t>cross-border relevance is demonstrated to reach project objectives (if applicable)</t>
    </r>
  </si>
  <si>
    <t xml:space="preserve">The value of the financial support requested is in line with the limits indicated in the Applicant Guide.
</t>
  </si>
  <si>
    <t>The project is in line with one of the specific objectives included in the call.</t>
  </si>
  <si>
    <t xml:space="preserve">Mark awarded by assessor converted into points based on the simulation
</t>
  </si>
  <si>
    <t>Weight of mark in the maximum score</t>
  </si>
  <si>
    <t>The implementation period is in limits established within the Applicant Guide (does not exceed the maximum project durations and should not be less than the minimum duration period indicated in the Applicant Guide for the respective Priority/ Specific objective/type of project).</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</si>
  <si>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</si>
  <si>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</si>
  <si>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</si>
  <si>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</si>
  <si>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</si>
  <si>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</si>
  <si>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</si>
  <si>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</si>
  <si>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</si>
  <si>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</si>
  <si>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</si>
  <si>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</si>
  <si>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</si>
  <si>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</si>
  <si>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</si>
  <si>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</si>
  <si>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</si>
  <si>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</si>
  <si>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</si>
  <si>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</si>
  <si>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</si>
  <si>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</si>
  <si>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</si>
  <si>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</si>
  <si>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</si>
  <si>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</si>
  <si>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</si>
  <si>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</si>
  <si>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</si>
  <si>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</si>
  <si>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</si>
  <si>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</si>
  <si>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64 points</t>
  </si>
  <si>
    <t>36 points</t>
  </si>
  <si>
    <t xml:space="preserve">3.Proposed project outputs are needed to achieve project specific objectives
</t>
  </si>
  <si>
    <r>
      <t xml:space="preserve">4. Project outputs and results that contribute to Programme indicators are realistic (it is possible to achieve them with given resources – i.e. time, partners, budget - and they are realistic based on the quantification provided)
</t>
    </r>
    <r>
      <rPr>
        <sz val="11"/>
        <color rgb="FFFF0000"/>
        <rFont val="Trebuchet MS"/>
        <family val="2"/>
      </rPr>
      <t/>
    </r>
  </si>
  <si>
    <t xml:space="preserve">6. Project main outputs are applicable and replicable by other organisations/regions/countries outside of the current partnership (transferability) – if not, it is justified.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</si>
  <si>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+ 3 + 3 + 3 + 2 + 2 + 2= 17.50 points out of 20 points</t>
    </r>
  </si>
  <si>
    <t>Cross-border cooperation character and impact</t>
  </si>
  <si>
    <t>2. CROSS-BORDER COOPERATION CHARACTER AND IMPACT</t>
  </si>
  <si>
    <r>
      <t xml:space="preserve">The project including investments in infrastructure with expected lifespan of at least 5 years  climate proofing in the sense of climate adaptation &amp; resilience has submitted the assessment of expected impacts of climate change, the partner declaration </t>
    </r>
    <r>
      <rPr>
        <sz val="11"/>
        <color theme="3"/>
        <rFont val="Trebuchet MS"/>
        <family val="2"/>
      </rPr>
      <t>and the independent verification report.</t>
    </r>
  </si>
  <si>
    <t xml:space="preserve">Open Call for Priority 2, SO 2.4 – Call 4 </t>
  </si>
  <si>
    <t xml:space="preserve">All partners are eligible organisations according with the Applicant’s Guide (assessment based on the Project partner statement, Legal documents of the applicants) and are observing the requirements set by the Applicant's Guide  </t>
  </si>
  <si>
    <r>
      <t xml:space="preserve">To what extent will the project contribute to the achievement of Programme’s objectives and indicators? (NB:  </t>
    </r>
    <r>
      <rPr>
        <b/>
        <sz val="11"/>
        <color rgb="FFFF0000"/>
        <rFont val="Trebuchet MS"/>
        <family val="2"/>
      </rPr>
      <t>If 0 points are awarded to one of the following criteria - 1.3;1.4; 1.5 -  the AF will be rejected)</t>
    </r>
  </si>
  <si>
    <r>
      <t xml:space="preserve">3. The project overall objective clearly contributes to the achievement of the Programme priority specific objective. </t>
    </r>
    <r>
      <rPr>
        <sz val="11"/>
        <color rgb="FFFF0000"/>
        <rFont val="Trebuchet MS"/>
        <family val="2"/>
      </rPr>
      <t>(NB: If 0 points are awarded for this criterion the AF will be rejected)</t>
    </r>
  </si>
  <si>
    <r>
      <t xml:space="preserve">4. The project outputs clearly link to Programme output indicators and their contribution to Programme targets is sufficient. </t>
    </r>
    <r>
      <rPr>
        <sz val="11"/>
        <color rgb="FFFF0000"/>
        <rFont val="Trebuchet MS"/>
        <family val="2"/>
      </rPr>
      <t>(NB: If 0 points are awarded for this criterion the AF will be rejected)</t>
    </r>
  </si>
  <si>
    <r>
      <t xml:space="preserve">5. Project’s contribution to Programme result indicators is realistic and sufficient. </t>
    </r>
    <r>
      <rPr>
        <sz val="11"/>
        <color rgb="FFFF0000"/>
        <rFont val="Trebuchet MS"/>
        <family val="2"/>
      </rPr>
      <t>(NB: If 0 points are awarded for this criterion the AF will be rejected)</t>
    </r>
  </si>
  <si>
    <r>
      <t xml:space="preserve">TOTAL POINTS FOR PROJECT RELEVANCE </t>
    </r>
    <r>
      <rPr>
        <b/>
        <sz val="11"/>
        <color rgb="FFFF0000"/>
        <rFont val="Trebuchet MS"/>
        <family val="2"/>
      </rPr>
      <t>(NB: if the total score is below 10, the AF will be rejected)</t>
    </r>
  </si>
  <si>
    <r>
      <t xml:space="preserve">What added value does the cooperation bring? </t>
    </r>
    <r>
      <rPr>
        <b/>
        <sz val="11"/>
        <color rgb="FFFF0000"/>
        <rFont val="Trebuchet MS"/>
        <family val="2"/>
      </rPr>
      <t xml:space="preserve"> (NB:  If 0 points are awarded to one of the following criteria - 2.1; 2.2; 2.3 -  the AF will be rejected)</t>
    </r>
  </si>
  <si>
    <r>
      <t>1. The importance of cooperation beyond borders for the topic addressed and a cross-border impact is clearly demonstrated .</t>
    </r>
    <r>
      <rPr>
        <sz val="11"/>
        <color rgb="FFFF0000"/>
        <rFont val="Trebuchet MS"/>
        <family val="2"/>
      </rPr>
      <t xml:space="preserve"> (NB: If 0 points are awarded for this criterion the AF will be rejected)</t>
    </r>
  </si>
  <si>
    <r>
      <t>2.The results cannot (or only to some extent) be achieved without cooperation and have clear cross-border impact.</t>
    </r>
    <r>
      <rPr>
        <sz val="11"/>
        <color rgb="FFFF0000"/>
        <rFont val="Trebuchet MS"/>
        <family val="2"/>
      </rPr>
      <t xml:space="preserve"> (NB: If 0 points are awarded for this criterion the AF will be rejected)</t>
    </r>
  </si>
  <si>
    <r>
      <t>3.There is a clear benefit from cooperating for the project partners / target groups / project area / Programme area .</t>
    </r>
    <r>
      <rPr>
        <sz val="11"/>
        <color rgb="FFFF0000"/>
        <rFont val="Trebuchet MS"/>
        <family val="2"/>
      </rPr>
      <t xml:space="preserve"> (NB: If 0 points are awarded for this criteria the AF will be rejected)</t>
    </r>
  </si>
  <si>
    <r>
      <t>TOTAL POINTS FOR CROSS BORDER COOPERATION CHARACTER AND IMPACT</t>
    </r>
    <r>
      <rPr>
        <b/>
        <sz val="11"/>
        <color rgb="FFFF0000"/>
        <rFont val="Trebuchet MS"/>
        <family val="2"/>
      </rPr>
      <t xml:space="preserve">  (NB: if the total score is below 10, the project will be rejected)</t>
    </r>
  </si>
  <si>
    <r>
      <t>2. Are the project outputs and results contributing to Programme indicators?  A</t>
    </r>
    <r>
      <rPr>
        <sz val="11"/>
        <color rgb="FFFF0000"/>
        <rFont val="Trebuchet MS"/>
        <family val="2"/>
      </rPr>
      <t>re they clearly identified? Is the target realistic and relevent, supported by a clear justification? Is there a logic connection between the outputs and results and the proposed activities?</t>
    </r>
    <r>
      <rPr>
        <sz val="11"/>
        <color theme="8" tint="-0.499984740745262"/>
        <rFont val="Trebuchet MS"/>
        <family val="2"/>
      </rPr>
      <t xml:space="preserve">
SO 2.4:
- 0 - not addressed at all or address exclusively RCO87 -  RCR84; (NB: If 0 points are awarded for this criterion the AF will be rejected)
- 1 - weak  and addressing only RCO84 -  RCR104
- 2 - average  and address RCO84 -  RCR104 and RCO87 -  RCR84
- 3 - good  and address RCO26 - RCR35 and RCO84 -  RCR104 or  RCO87 -  RCR84
- 4 - excellent and address all 3 pairs of indicators
</t>
    </r>
  </si>
  <si>
    <r>
      <t>To what extent will project outputs have an impact beyond project life time? (</t>
    </r>
    <r>
      <rPr>
        <b/>
        <sz val="11"/>
        <color rgb="FFFF0000"/>
        <rFont val="Trebuchet MS"/>
        <family val="2"/>
      </rPr>
      <t>NB: If 0 points are awarded for criterion 3.4. the AF will be rejected).</t>
    </r>
  </si>
  <si>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sz val="11"/>
        <color rgb="FFFF0000"/>
        <rFont val="Trebuchet MS"/>
        <family val="2"/>
      </rPr>
      <t xml:space="preserve"> (NB: If 0 points are awarded for this criteria the AF will be rejected).</t>
    </r>
  </si>
  <si>
    <r>
      <t xml:space="preserve">TOTAL POINTS for the STRATEGIC ASSESSMENT CRITERIA:
PROJECT RELEVANCE points + CROSS BORDER COOPERATION CHARACTER AND IMPACT points + PROJECT INTERVENTION LOGIC points + PARTNERSHIP RELEVANCE points + HORIZONTAL ISSUES points
</t>
    </r>
    <r>
      <rPr>
        <b/>
        <sz val="11"/>
        <color rgb="FFFF0000"/>
        <rFont val="Trebuchet MS"/>
        <family val="2"/>
      </rPr>
      <t>(NB: If the project receives below 35 points, the AF will be rejected)</t>
    </r>
  </si>
  <si>
    <r>
      <t xml:space="preserve">1.The budget allocated to the activities is in line with the project content and the costs are realistic. </t>
    </r>
    <r>
      <rPr>
        <sz val="11"/>
        <color rgb="FFFF0000"/>
        <rFont val="Trebuchet MS"/>
        <family val="2"/>
      </rPr>
      <t>The budget is justified and necessary in terms of the forecasted activities, outputs and results. The proposed costs are reasonable and there is no duplication of costs.</t>
    </r>
    <r>
      <rPr>
        <sz val="11"/>
        <color theme="4" tint="-0.499984740745262"/>
        <rFont val="Trebuchet MS"/>
        <family val="2"/>
      </rPr>
      <t xml:space="preserve">
</t>
    </r>
  </si>
  <si>
    <r>
      <t>2.Sufficient and reasonable resources are planned to ensure project implementation.</t>
    </r>
    <r>
      <rPr>
        <sz val="11"/>
        <color rgb="FFFF0000"/>
        <rFont val="Trebuchet MS"/>
        <family val="2"/>
      </rPr>
      <t>The budget of each partner reflects the partner’s involvement in the project.</t>
    </r>
  </si>
  <si>
    <r>
      <t xml:space="preserve">4.The distribution of the budget per period is in line with the work plan  </t>
    </r>
    <r>
      <rPr>
        <sz val="11"/>
        <color rgb="FFFF0000"/>
        <rFont val="Trebuchet MS"/>
        <family val="2"/>
      </rPr>
      <t>and envisaged outputs.</t>
    </r>
  </si>
  <si>
    <r>
      <t xml:space="preserve">6.The available information in the budget is transparent and sufficient. On that basis, the project budget appears proportionate to the proposed work plan, project outputs and project's contribution to Programme indicators aimed for. </t>
    </r>
    <r>
      <rPr>
        <sz val="11"/>
        <color rgb="FFFF0000"/>
        <rFont val="Trebuchet MS"/>
        <family val="2"/>
      </rPr>
      <t xml:space="preserve">Planned outputs and activities are clearly reflected in the budget . </t>
    </r>
  </si>
  <si>
    <t>The partners have the capacity to ensure their own contribution and the financing for non-eligible expenditures of the project; they must also have the capacity to ensure the temporary availability of funds until they are reimbursed by the Programme.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</si>
  <si>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</si>
  <si>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t>The project was not physically completed or fully implemented before the application for funding under the Programme.</t>
  </si>
  <si>
    <t>The project complies with the EU and Programme requirements regarding information and publicity and the project includes provisions regarding information and publicity.</t>
  </si>
  <si>
    <t>The project falls within the types of actions under the specific objective of the Programme.</t>
  </si>
  <si>
    <r>
      <t xml:space="preserve">If different from the partner(s), the owner of the land and/or construction (building or item of infrastructure) has given it’s written agreement for the partner(s) to perform the investment on/in the relevant land and/or construction (building or item of infrastructure).
or:
</t>
    </r>
    <r>
      <rPr>
        <sz val="11"/>
        <color rgb="FF00B050"/>
        <rFont val="Trebuchet MS"/>
        <family val="2"/>
      </rPr>
      <t xml:space="preserve">If the partner(s) did not provide the ownwer's written agreement, is a declaration on own responsibility regarding such an agreement provided? </t>
    </r>
  </si>
  <si>
    <r>
      <t xml:space="preserve">Documents related to the registration of the land and/or construction (building or item of infrastructure) in the relevant public registers have been submitted </t>
    </r>
    <r>
      <rPr>
        <sz val="11"/>
        <color rgb="FF00B050"/>
        <rFont val="Trebuchet MS"/>
        <family val="2"/>
      </rPr>
      <t>and those documents have been issued with maximum 1 month before their submission date</t>
    </r>
    <r>
      <rPr>
        <sz val="11"/>
        <color rgb="FFFF0000"/>
        <rFont val="Trebuchet MS"/>
        <family val="2"/>
      </rPr>
      <t xml:space="preserve">.   
or:
</t>
    </r>
    <r>
      <rPr>
        <sz val="11"/>
        <color rgb="FF00B050"/>
        <rFont val="Trebuchet MS"/>
        <family val="2"/>
      </rPr>
      <t xml:space="preserve">If the partner(s) did not provide valid proofs/documents to demonstrate the property's registration, is a declaration on own responsibility regarding the registration of the land/or construction (building or item of infrastructure) provided? </t>
    </r>
  </si>
  <si>
    <t xml:space="preserve">Only the applications which received ”yes” to all the following eligibility questions will pass the eligibility check and reach the second step of the selection procedure. </t>
  </si>
  <si>
    <r>
      <t xml:space="preserve">The partner(s) hold/s the right of property and/or use over the land and/or construction (building or item of infrastructure) subject to the project's intervention, proved by legal acts, contracts or any other valid proof under the real property law. If the partner(s) hold/s only the right of use, such right should be secured for at at least 5 years after the completion of the operation. 
</t>
    </r>
    <r>
      <rPr>
        <sz val="11"/>
        <color rgb="FF00B050"/>
        <rFont val="Trebuchet MS"/>
        <family val="2"/>
      </rPr>
      <t xml:space="preserve">or:
If the partner(s) did not provide valid proofs/documents to demonstrate their real property rights, is a declaration on own responsibility regarding the ownership status  of the land/or construction (building or item of infrastructure) submitted?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</si>
</sst>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7"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
      <sz val="11"/>
      <color rgb="FFFF0000"/>
      <name val="Trebuchet MS"/>
      <family val="2"/>
    </font>
    <font>
      <sz val="11"/>
      <color theme="8" tint="-0.499984740745262"/>
      <name val="Trebuchet MS"/>
      <family val="2"/>
    </font>
    <font>
      <b/>
      <sz val="11"/>
      <color theme="8" tint="-0.499984740745262"/>
      <name val="Trebuchet MS"/>
      <family val="2"/>
    </font>
    <font>
      <b/>
      <sz val="12"/>
      <color theme="9" tint="-0.249977111117893"/>
      <name val="Trebuchet MS"/>
      <family val="2"/>
    </font>
    <font>
      <sz val="11"/>
      <color theme="3"/>
      <name val="Trebuchet MS"/>
      <family val="2"/>
    </font>
    <font>
      <b/>
      <sz val="14"/>
      <color theme="9" tint="-0.249977111117893"/>
      <name val="Trebuchet MS"/>
      <family val="2"/>
    </font>
    <font>
      <sz val="11"/>
      <color rgb="FF00B050"/>
      <name val="Trebuchet MS"/>
      <family val="2"/>
    </font>
  </fonts>
  <fills count="11">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1" fontId="2" fillId="0" borderId="0" xfId="0" applyNumberFormat="1" applyFont="1" applyAlignment="1">
      <alignment horizontal="center"/>
    </xf>
    <xf numFmtId="0" fontId="4" fillId="0" borderId="7" xfId="0" applyFont="1" applyFill="1" applyBorder="1" applyAlignment="1">
      <alignment horizontal="center" vertical="center"/>
    </xf>
    <xf numFmtId="0" fontId="5" fillId="0" borderId="0" xfId="0" applyFont="1"/>
    <xf numFmtId="0" fontId="6" fillId="0" borderId="7" xfId="0" applyFont="1" applyBorder="1" applyAlignment="1">
      <alignment horizontal="center" vertical="center"/>
    </xf>
    <xf numFmtId="0" fontId="6" fillId="0" borderId="7" xfId="0" applyFont="1" applyBorder="1" applyAlignment="1">
      <alignment horizontal="left" vertical="top" wrapText="1"/>
    </xf>
    <xf numFmtId="0" fontId="6" fillId="0" borderId="7" xfId="0" applyFont="1" applyBorder="1"/>
    <xf numFmtId="0" fontId="5" fillId="0" borderId="7" xfId="0" applyFont="1" applyBorder="1"/>
    <xf numFmtId="0" fontId="6" fillId="0" borderId="7" xfId="0" applyFont="1" applyFill="1" applyBorder="1" applyAlignment="1">
      <alignment horizontal="center" vertical="center"/>
    </xf>
    <xf numFmtId="0" fontId="6" fillId="0" borderId="7" xfId="0" applyFont="1" applyBorder="1" applyAlignment="1">
      <alignment wrapText="1"/>
    </xf>
    <xf numFmtId="0" fontId="6" fillId="0" borderId="7" xfId="0" applyFont="1" applyBorder="1" applyAlignment="1">
      <alignment vertical="top" wrapText="1"/>
    </xf>
    <xf numFmtId="0" fontId="6" fillId="0" borderId="7" xfId="0" applyFont="1" applyFill="1" applyBorder="1" applyAlignment="1">
      <alignment wrapText="1"/>
    </xf>
    <xf numFmtId="0" fontId="6" fillId="0" borderId="9" xfId="0" applyFont="1" applyFill="1" applyBorder="1" applyAlignment="1">
      <alignment wrapText="1"/>
    </xf>
    <xf numFmtId="0" fontId="6" fillId="0" borderId="7" xfId="0" applyFont="1" applyFill="1" applyBorder="1" applyAlignment="1">
      <alignment vertical="top" wrapText="1"/>
    </xf>
    <xf numFmtId="0" fontId="8" fillId="0" borderId="0" xfId="0" applyFont="1" applyBorder="1" applyAlignment="1">
      <alignment vertical="center" wrapText="1"/>
    </xf>
    <xf numFmtId="0" fontId="6" fillId="0" borderId="0" xfId="0" applyFont="1" applyAlignment="1">
      <alignment vertical="center"/>
    </xf>
    <xf numFmtId="0" fontId="7" fillId="0" borderId="0" xfId="0" applyFont="1"/>
    <xf numFmtId="0" fontId="6" fillId="0" borderId="0" xfId="0" applyFont="1"/>
    <xf numFmtId="49" fontId="6" fillId="0" borderId="0" xfId="0" applyNumberFormat="1" applyFont="1"/>
    <xf numFmtId="0" fontId="6" fillId="0" borderId="0" xfId="0" applyFont="1" applyAlignment="1">
      <alignment horizontal="justify" vertical="center"/>
    </xf>
    <xf numFmtId="0" fontId="7" fillId="0" borderId="7" xfId="0" applyFont="1" applyBorder="1" applyAlignment="1">
      <alignment horizontal="center" vertical="center"/>
    </xf>
    <xf numFmtId="1" fontId="7" fillId="3" borderId="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1" fontId="7" fillId="6" borderId="7" xfId="0" applyNumberFormat="1" applyFont="1" applyFill="1" applyBorder="1" applyAlignment="1">
      <alignment horizontal="center" vertical="center" wrapText="1"/>
    </xf>
    <xf numFmtId="0" fontId="6" fillId="5" borderId="0" xfId="0" applyFont="1" applyFill="1" applyBorder="1" applyAlignment="1">
      <alignment vertical="top" wrapText="1"/>
    </xf>
    <xf numFmtId="2" fontId="7" fillId="5"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2" fontId="7" fillId="0" borderId="7" xfId="0" applyNumberFormat="1" applyFont="1" applyBorder="1" applyAlignment="1">
      <alignment horizontal="center" vertical="center"/>
    </xf>
    <xf numFmtId="0" fontId="7" fillId="0" borderId="15" xfId="0" applyFont="1" applyBorder="1" applyAlignment="1">
      <alignment horizontal="center" vertical="center"/>
    </xf>
    <xf numFmtId="0" fontId="6" fillId="5" borderId="0" xfId="0" applyFont="1" applyFill="1"/>
    <xf numFmtId="0" fontId="7" fillId="7" borderId="7" xfId="0" applyFont="1" applyFill="1" applyBorder="1" applyAlignment="1">
      <alignment horizontal="center" vertical="center"/>
    </xf>
    <xf numFmtId="2" fontId="7" fillId="7" borderId="7"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0" fontId="6" fillId="7" borderId="7" xfId="0" applyFont="1" applyFill="1" applyBorder="1"/>
    <xf numFmtId="0" fontId="6" fillId="5" borderId="0" xfId="0" applyFont="1" applyFill="1" applyBorder="1"/>
    <xf numFmtId="0" fontId="6" fillId="5" borderId="0" xfId="0" applyFont="1" applyFill="1" applyBorder="1" applyAlignment="1">
      <alignment horizontal="center" vertical="center"/>
    </xf>
    <xf numFmtId="0" fontId="7" fillId="5" borderId="6" xfId="0" applyFont="1" applyFill="1" applyBorder="1" applyAlignment="1">
      <alignment horizontal="center" vertical="center" wrapText="1"/>
    </xf>
    <xf numFmtId="0" fontId="6" fillId="7" borderId="7" xfId="0" applyFont="1" applyFill="1" applyBorder="1" applyAlignment="1">
      <alignment horizontal="center" vertical="center"/>
    </xf>
    <xf numFmtId="0" fontId="7" fillId="8" borderId="14" xfId="0" applyFont="1" applyFill="1" applyBorder="1" applyAlignment="1">
      <alignment horizontal="center" vertical="center" wrapText="1"/>
    </xf>
    <xf numFmtId="2" fontId="7" fillId="8" borderId="7" xfId="0" applyNumberFormat="1" applyFont="1" applyFill="1" applyBorder="1" applyAlignment="1">
      <alignment horizontal="center" vertical="center"/>
    </xf>
    <xf numFmtId="0" fontId="6" fillId="8" borderId="14" xfId="0" applyFont="1" applyFill="1" applyBorder="1"/>
    <xf numFmtId="0" fontId="6" fillId="8" borderId="15" xfId="0" applyFont="1" applyFill="1" applyBorder="1"/>
    <xf numFmtId="0" fontId="7" fillId="8" borderId="7" xfId="0" applyFont="1" applyFill="1" applyBorder="1" applyAlignment="1">
      <alignment horizontal="center" vertical="center" wrapText="1"/>
    </xf>
    <xf numFmtId="2" fontId="7" fillId="5" borderId="7" xfId="1" applyNumberFormat="1" applyFont="1" applyFill="1" applyBorder="1" applyAlignment="1">
      <alignment horizontal="center" vertical="center"/>
    </xf>
    <xf numFmtId="2" fontId="7" fillId="7" borderId="7" xfId="1" applyNumberFormat="1" applyFont="1" applyFill="1" applyBorder="1" applyAlignment="1">
      <alignment horizontal="center" vertical="center"/>
    </xf>
    <xf numFmtId="2" fontId="7" fillId="8" borderId="7" xfId="1" applyNumberFormat="1" applyFont="1" applyFill="1" applyBorder="1" applyAlignment="1">
      <alignment horizontal="center" vertical="center"/>
    </xf>
    <xf numFmtId="0" fontId="7" fillId="9" borderId="7" xfId="0" applyFont="1" applyFill="1" applyBorder="1" applyAlignment="1">
      <alignment horizontal="center" vertical="top" wrapText="1"/>
    </xf>
    <xf numFmtId="2" fontId="7" fillId="9" borderId="7" xfId="1" applyNumberFormat="1" applyFont="1" applyFill="1" applyBorder="1" applyAlignment="1">
      <alignment horizontal="center" vertical="top"/>
    </xf>
    <xf numFmtId="0" fontId="7" fillId="6" borderId="7" xfId="0" applyFont="1" applyFill="1" applyBorder="1" applyAlignment="1">
      <alignment horizontal="center" vertical="center"/>
    </xf>
    <xf numFmtId="0" fontId="7" fillId="6" borderId="7" xfId="0" applyFont="1" applyFill="1" applyBorder="1" applyAlignment="1">
      <alignment horizontal="center" vertical="center" wrapText="1"/>
    </xf>
    <xf numFmtId="0" fontId="7" fillId="8" borderId="7" xfId="0" applyFont="1" applyFill="1" applyBorder="1" applyAlignment="1">
      <alignment horizontal="center" vertical="top" wrapText="1"/>
    </xf>
    <xf numFmtId="0" fontId="6" fillId="0" borderId="7" xfId="0" applyFont="1" applyBorder="1" applyAlignment="1">
      <alignment horizontal="center" wrapText="1"/>
    </xf>
    <xf numFmtId="0" fontId="7" fillId="0" borderId="7" xfId="0" applyFont="1" applyBorder="1" applyAlignment="1">
      <alignment horizontal="center" vertical="center"/>
    </xf>
    <xf numFmtId="4" fontId="6" fillId="10" borderId="7" xfId="2" applyNumberFormat="1" applyFont="1" applyFill="1" applyBorder="1" applyAlignment="1">
      <alignment horizontal="center" vertical="center"/>
    </xf>
    <xf numFmtId="4" fontId="6" fillId="10" borderId="7" xfId="0" applyNumberFormat="1" applyFont="1" applyFill="1" applyBorder="1" applyAlignment="1">
      <alignment horizontal="center" vertical="center"/>
    </xf>
    <xf numFmtId="0" fontId="0" fillId="0" borderId="0" xfId="0" applyBorder="1"/>
    <xf numFmtId="0" fontId="14" fillId="0" borderId="7" xfId="0" applyFont="1" applyBorder="1" applyAlignment="1">
      <alignment horizontal="center" vertical="center" wrapText="1"/>
    </xf>
    <xf numFmtId="0" fontId="14" fillId="0" borderId="7" xfId="0" applyFont="1" applyBorder="1" applyAlignment="1">
      <alignment vertical="center"/>
    </xf>
    <xf numFmtId="0" fontId="15" fillId="0" borderId="7" xfId="0" applyFont="1" applyBorder="1" applyAlignment="1">
      <alignment horizontal="justify" vertical="center"/>
    </xf>
    <xf numFmtId="0" fontId="15" fillId="0" borderId="7" xfId="0" applyFont="1" applyBorder="1"/>
    <xf numFmtId="0" fontId="15" fillId="0" borderId="7" xfId="0" applyFont="1" applyBorder="1" applyAlignment="1">
      <alignment horizontal="left"/>
    </xf>
    <xf numFmtId="0" fontId="19" fillId="0" borderId="7" xfId="0" applyFont="1" applyBorder="1"/>
    <xf numFmtId="0" fontId="2" fillId="0" borderId="0" xfId="0" applyFont="1" applyAlignment="1">
      <alignment wrapText="1"/>
    </xf>
    <xf numFmtId="0" fontId="22" fillId="0" borderId="7" xfId="0" applyFont="1" applyBorder="1" applyAlignment="1">
      <alignment horizontal="center" vertical="center"/>
    </xf>
    <xf numFmtId="0" fontId="20" fillId="0" borderId="7" xfId="0" applyFont="1" applyFill="1" applyBorder="1" applyAlignment="1">
      <alignment horizontal="left" vertical="top" wrapText="1"/>
    </xf>
    <xf numFmtId="0" fontId="20" fillId="0" borderId="6" xfId="0" applyFont="1" applyFill="1" applyBorder="1" applyAlignment="1">
      <alignment horizontal="left" vertical="top" wrapText="1"/>
    </xf>
    <xf numFmtId="0" fontId="23" fillId="0" borderId="0" xfId="0" applyFont="1" applyBorder="1" applyAlignment="1">
      <alignment horizontal="center" vertical="center" wrapText="1"/>
    </xf>
    <xf numFmtId="0" fontId="7" fillId="0" borderId="0" xfId="0" applyFont="1" applyAlignment="1">
      <alignment horizontal="left" vertical="top" wrapText="1"/>
    </xf>
    <xf numFmtId="0" fontId="8" fillId="0" borderId="0" xfId="0" applyFont="1" applyBorder="1" applyAlignment="1">
      <alignment horizontal="center" vertical="center" wrapText="1"/>
    </xf>
    <xf numFmtId="0" fontId="5" fillId="0" borderId="0" xfId="0" applyFont="1" applyAlignment="1">
      <alignment horizontal="center" wrapText="1"/>
    </xf>
    <xf numFmtId="0" fontId="6" fillId="0" borderId="0" xfId="0" applyFont="1" applyAlignment="1">
      <alignment horizontal="center" wrapText="1"/>
    </xf>
    <xf numFmtId="0" fontId="25" fillId="0" borderId="11" xfId="0" applyFont="1" applyBorder="1" applyAlignment="1">
      <alignment horizontal="center" vertical="center" wrapText="1"/>
    </xf>
    <xf numFmtId="0" fontId="23" fillId="0" borderId="11" xfId="0" applyFont="1" applyBorder="1" applyAlignment="1">
      <alignment horizontal="center"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7" xfId="0" applyFont="1" applyBorder="1" applyAlignment="1">
      <alignment horizontal="center"/>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center"/>
    </xf>
    <xf numFmtId="0" fontId="7" fillId="0" borderId="7" xfId="0" applyFont="1" applyBorder="1" applyAlignment="1">
      <alignment horizontal="center" vertical="center"/>
    </xf>
    <xf numFmtId="0" fontId="7" fillId="2" borderId="7" xfId="0" applyFont="1" applyFill="1" applyBorder="1" applyAlignment="1">
      <alignment horizontal="center"/>
    </xf>
    <xf numFmtId="0" fontId="7" fillId="2" borderId="7" xfId="0" applyFont="1" applyFill="1" applyBorder="1" applyAlignment="1">
      <alignment horizontal="center" wrapText="1"/>
    </xf>
    <xf numFmtId="0" fontId="6" fillId="0" borderId="7" xfId="0" applyFont="1" applyBorder="1" applyAlignment="1">
      <alignment horizont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2" borderId="7"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8" xfId="0" applyFont="1" applyFill="1" applyBorder="1" applyAlignment="1">
      <alignment horizontal="center" vertical="top" wrapText="1"/>
    </xf>
    <xf numFmtId="0" fontId="7" fillId="6" borderId="6" xfId="0" applyFont="1" applyFill="1" applyBorder="1" applyAlignment="1">
      <alignment horizontal="center" vertical="top" wrapText="1"/>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7" fillId="0" borderId="7" xfId="0" applyFont="1" applyBorder="1" applyAlignment="1">
      <alignment horizontal="center"/>
    </xf>
    <xf numFmtId="0" fontId="2" fillId="0" borderId="7" xfId="0"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0" borderId="7" xfId="0" applyFont="1" applyBorder="1" applyAlignment="1">
      <alignment horizontal="left" vertical="top"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7" fillId="5" borderId="13" xfId="0" applyFont="1" applyFill="1" applyBorder="1" applyAlignment="1">
      <alignment horizontal="left" vertical="top" wrapText="1"/>
    </xf>
    <xf numFmtId="0" fontId="7" fillId="5" borderId="14" xfId="0" applyFont="1" applyFill="1" applyBorder="1" applyAlignment="1">
      <alignment horizontal="left" vertical="top" wrapText="1"/>
    </xf>
    <xf numFmtId="0" fontId="6" fillId="0" borderId="6" xfId="0" applyFont="1" applyBorder="1" applyAlignment="1">
      <alignment horizontal="left" vertical="top" wrapText="1"/>
    </xf>
    <xf numFmtId="0" fontId="7" fillId="5" borderId="7" xfId="0" applyFont="1" applyFill="1" applyBorder="1" applyAlignment="1">
      <alignment horizontal="left" vertical="top" wrapText="1"/>
    </xf>
    <xf numFmtId="0" fontId="21" fillId="0" borderId="7" xfId="0" applyFont="1" applyBorder="1" applyAlignment="1">
      <alignment horizontal="left" vertical="top" wrapText="1"/>
    </xf>
    <xf numFmtId="0" fontId="7" fillId="7" borderId="7" xfId="0" applyFont="1" applyFill="1" applyBorder="1" applyAlignment="1">
      <alignment horizontal="center" vertical="center" wrapText="1"/>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7" fillId="6" borderId="7" xfId="0" applyFont="1" applyFill="1" applyBorder="1" applyAlignment="1">
      <alignment horizontal="center" vertical="center"/>
    </xf>
    <xf numFmtId="0" fontId="6" fillId="6" borderId="7" xfId="0" applyFont="1" applyFill="1" applyBorder="1" applyAlignment="1">
      <alignment horizontal="center"/>
    </xf>
    <xf numFmtId="1" fontId="3" fillId="6" borderId="7" xfId="0" applyNumberFormat="1" applyFont="1" applyFill="1" applyBorder="1" applyAlignment="1">
      <alignment horizontal="center" vertical="center" wrapText="1"/>
    </xf>
    <xf numFmtId="0" fontId="7" fillId="7" borderId="7" xfId="0" applyFont="1" applyFill="1" applyBorder="1" applyAlignment="1">
      <alignment horizontal="left" vertical="center" wrapText="1"/>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7" fillId="6" borderId="8" xfId="0" applyFont="1" applyFill="1" applyBorder="1" applyAlignment="1">
      <alignment horizontal="center" vertical="center"/>
    </xf>
    <xf numFmtId="0" fontId="6" fillId="6" borderId="8" xfId="0" applyFont="1" applyFill="1" applyBorder="1" applyAlignment="1">
      <alignment horizontal="center"/>
    </xf>
    <xf numFmtId="0" fontId="6" fillId="6" borderId="6" xfId="0" applyFont="1" applyFill="1" applyBorder="1" applyAlignment="1">
      <alignment horizontal="center"/>
    </xf>
    <xf numFmtId="0" fontId="7" fillId="5" borderId="4" xfId="0" applyFont="1" applyFill="1" applyBorder="1" applyAlignment="1">
      <alignment horizontal="left" vertical="top" wrapText="1"/>
    </xf>
    <xf numFmtId="0" fontId="7" fillId="5" borderId="0" xfId="0" applyFont="1" applyFill="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0" fontId="7" fillId="8" borderId="7" xfId="0" applyFont="1" applyFill="1" applyBorder="1" applyAlignment="1">
      <alignment horizontal="center" vertical="top" wrapText="1"/>
    </xf>
    <xf numFmtId="0" fontId="6" fillId="0" borderId="7" xfId="0" applyFont="1" applyBorder="1" applyAlignment="1">
      <alignment horizontal="left" wrapText="1"/>
    </xf>
    <xf numFmtId="0" fontId="7" fillId="6" borderId="7" xfId="0" applyFont="1" applyFill="1" applyBorder="1" applyAlignment="1">
      <alignment horizontal="center" vertical="center" wrapText="1"/>
    </xf>
    <xf numFmtId="0" fontId="7" fillId="7" borderId="7" xfId="0" applyFont="1" applyFill="1" applyBorder="1" applyAlignment="1">
      <alignment horizontal="left" vertical="top" wrapText="1"/>
    </xf>
    <xf numFmtId="0" fontId="7" fillId="7" borderId="7" xfId="0" applyFont="1" applyFill="1" applyBorder="1" applyAlignment="1">
      <alignment horizontal="left" vertical="center"/>
    </xf>
    <xf numFmtId="0" fontId="6" fillId="7" borderId="13"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15" xfId="0" applyFont="1" applyFill="1" applyBorder="1" applyAlignment="1">
      <alignment horizontal="center" vertical="center"/>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6" fillId="8" borderId="13"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7" fillId="9" borderId="13" xfId="0" applyFont="1" applyFill="1" applyBorder="1" applyAlignment="1">
      <alignment horizontal="center" vertical="top" wrapText="1"/>
    </xf>
    <xf numFmtId="0" fontId="7" fillId="9" borderId="14" xfId="0" applyFont="1" applyFill="1" applyBorder="1" applyAlignment="1">
      <alignment horizontal="center" vertical="top" wrapText="1"/>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25" fillId="0" borderId="0" xfId="0" applyFont="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7" fillId="2" borderId="7" xfId="0" applyFont="1" applyFill="1" applyBorder="1" applyAlignment="1">
      <alignment horizontal="left" vertical="center" wrapText="1"/>
    </xf>
    <xf numFmtId="0" fontId="8" fillId="0" borderId="0" xfId="0" applyFont="1" applyBorder="1" applyAlignment="1">
      <alignment horizontal="center" vertical="center"/>
    </xf>
    <xf numFmtId="0" fontId="7" fillId="0" borderId="7" xfId="0" applyFont="1" applyBorder="1" applyAlignment="1">
      <alignment horizontal="left" vertical="center" wrapText="1"/>
    </xf>
    <xf numFmtId="0" fontId="6" fillId="0" borderId="7" xfId="0" applyFont="1" applyBorder="1" applyAlignment="1">
      <alignment horizontal="left" vertical="center" wrapText="1"/>
    </xf>
    <xf numFmtId="0" fontId="15" fillId="0" borderId="7" xfId="0" applyFont="1" applyBorder="1" applyAlignment="1">
      <alignment horizontal="left" vertical="center" wrapText="1"/>
    </xf>
    <xf numFmtId="0" fontId="14" fillId="2" borderId="8" xfId="0" applyFont="1" applyFill="1" applyBorder="1" applyAlignment="1">
      <alignment horizontal="center" vertical="center" wrapText="1"/>
    </xf>
    <xf numFmtId="0" fontId="14" fillId="0" borderId="7" xfId="0" applyFont="1" applyBorder="1" applyAlignment="1">
      <alignment horizontal="center" vertical="center"/>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xf>
    <xf numFmtId="0" fontId="19" fillId="0" borderId="7" xfId="0" applyFont="1" applyBorder="1" applyAlignment="1">
      <alignment horizontal="center"/>
    </xf>
    <xf numFmtId="0" fontId="5" fillId="0" borderId="7" xfId="0" applyFont="1" applyBorder="1" applyAlignment="1">
      <alignment horizontal="center"/>
    </xf>
    <xf numFmtId="0" fontId="15" fillId="0" borderId="7" xfId="0" applyFont="1" applyBorder="1" applyAlignment="1">
      <alignment horizontal="left" wrapText="1"/>
    </xf>
    <xf numFmtId="0" fontId="15" fillId="0" borderId="7" xfId="0" applyFont="1" applyBorder="1" applyAlignment="1">
      <alignment horizontal="left" vertical="center"/>
    </xf>
    <xf numFmtId="0" fontId="15" fillId="0" borderId="7" xfId="0" applyFont="1" applyBorder="1" applyAlignment="1">
      <alignment horizontal="left" vertical="top" wrapText="1"/>
    </xf>
    <xf numFmtId="0" fontId="15" fillId="0" borderId="7" xfId="0" applyFont="1" applyBorder="1" applyAlignment="1">
      <alignment horizontal="left" vertical="top"/>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280148</xdr:colOff>
      <xdr:row>1</xdr:row>
      <xdr:rowOff>67235</xdr:rowOff>
    </xdr:from>
    <xdr:to>
      <xdr:col>6</xdr:col>
      <xdr:colOff>929118</xdr:colOff>
      <xdr:row>1</xdr:row>
      <xdr:rowOff>716205</xdr:rowOff>
    </xdr:to>
    <xdr:pic>
      <xdr:nvPicPr>
        <xdr:cNvPr id="2" name="Picture 1" descr="\\192.168.0.13\dcti\post 2020\PROGRAME\Ro-Bg 2021-2027\Comunicare\MIV INTERACT\Interreg iconos 2021\INTERREG icons PNG 2021\INTERREG icons 2020 B1.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57648" y="257735"/>
          <a:ext cx="648970" cy="648970"/>
        </a:xfrm>
        <a:prstGeom prst="rect">
          <a:avLst/>
        </a:prstGeom>
        <a:noFill/>
        <a:ln>
          <a:noFill/>
        </a:ln>
      </xdr:spPr>
    </xdr:pic>
    <xdr:clientData/>
  </xdr:twoCellAnchor>
  <xdr:twoCellAnchor editAs="oneCell">
    <xdr:from>
      <xdr:col>1</xdr:col>
      <xdr:colOff>201706</xdr:colOff>
      <xdr:row>1</xdr:row>
      <xdr:rowOff>78441</xdr:rowOff>
    </xdr:from>
    <xdr:to>
      <xdr:col>2</xdr:col>
      <xdr:colOff>1502859</xdr:colOff>
      <xdr:row>1</xdr:row>
      <xdr:rowOff>619461</xdr:rowOff>
    </xdr:to>
    <xdr:pic>
      <xdr:nvPicPr>
        <xdr:cNvPr id="3" name="Pictur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6824" y="268941"/>
          <a:ext cx="1906270" cy="54102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68035</xdr:colOff>
      <xdr:row>2</xdr:row>
      <xdr:rowOff>81643</xdr:rowOff>
    </xdr:from>
    <xdr:to>
      <xdr:col>14</xdr:col>
      <xdr:colOff>717005</xdr:colOff>
      <xdr:row>2</xdr:row>
      <xdr:rowOff>730613</xdr:rowOff>
    </xdr:to>
    <xdr:pic>
      <xdr:nvPicPr>
        <xdr:cNvPr id="2" name="Picture 1" descr="\\192.168.0.13\dcti\post 2020\PROGRAME\Ro-Bg 2021-2027\Comunicare\MIV INTERACT\Interreg iconos 2021\INTERREG icons PNG 2021\INTERREG icons 2020 B1.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37428" y="489857"/>
          <a:ext cx="648970" cy="648970"/>
        </a:xfrm>
        <a:prstGeom prst="rect">
          <a:avLst/>
        </a:prstGeom>
        <a:noFill/>
        <a:ln>
          <a:noFill/>
        </a:ln>
      </xdr:spPr>
    </xdr:pic>
    <xdr:clientData/>
  </xdr:twoCellAnchor>
  <xdr:twoCellAnchor editAs="oneCell">
    <xdr:from>
      <xdr:col>1</xdr:col>
      <xdr:colOff>149679</xdr:colOff>
      <xdr:row>2</xdr:row>
      <xdr:rowOff>231322</xdr:rowOff>
    </xdr:from>
    <xdr:to>
      <xdr:col>4</xdr:col>
      <xdr:colOff>218984</xdr:colOff>
      <xdr:row>2</xdr:row>
      <xdr:rowOff>772342</xdr:rowOff>
    </xdr:to>
    <xdr:pic>
      <xdr:nvPicPr>
        <xdr:cNvPr id="3" name="Pictur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0" y="639536"/>
          <a:ext cx="1906270" cy="54102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354006</xdr:colOff>
      <xdr:row>0</xdr:row>
      <xdr:rowOff>17318</xdr:rowOff>
    </xdr:from>
    <xdr:to>
      <xdr:col>15</xdr:col>
      <xdr:colOff>996790</xdr:colOff>
      <xdr:row>1</xdr:row>
      <xdr:rowOff>34276</xdr:rowOff>
    </xdr:to>
    <xdr:pic>
      <xdr:nvPicPr>
        <xdr:cNvPr id="2" name="Picture 1" descr="\\192.168.0.13\dcti\post 2020\PROGRAME\Ro-Bg 2021-2027\Comunicare\MIV INTERACT\Interreg iconos 2021\INTERREG icons PNG 2021\INTERREG icons 2020 B1.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81688" y="17318"/>
          <a:ext cx="642784" cy="675049"/>
        </a:xfrm>
        <a:prstGeom prst="rect">
          <a:avLst/>
        </a:prstGeom>
        <a:noFill/>
        <a:ln>
          <a:noFill/>
        </a:ln>
      </xdr:spPr>
    </xdr:pic>
    <xdr:clientData/>
  </xdr:twoCellAnchor>
  <xdr:twoCellAnchor editAs="oneCell">
    <xdr:from>
      <xdr:col>1</xdr:col>
      <xdr:colOff>134470</xdr:colOff>
      <xdr:row>0</xdr:row>
      <xdr:rowOff>89647</xdr:rowOff>
    </xdr:from>
    <xdr:to>
      <xdr:col>3</xdr:col>
      <xdr:colOff>270211</xdr:colOff>
      <xdr:row>0</xdr:row>
      <xdr:rowOff>630667</xdr:rowOff>
    </xdr:to>
    <xdr:pic>
      <xdr:nvPicPr>
        <xdr:cNvPr id="3" name="Picture 2"/>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39588" y="89647"/>
          <a:ext cx="1906270" cy="54102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9"/>
  <sheetViews>
    <sheetView tabSelected="1" topLeftCell="A28" zoomScale="85" zoomScaleNormal="85" workbookViewId="0">
      <selection activeCell="C28" sqref="C28"/>
    </sheetView>
  </sheetViews>
  <sheetFormatPr defaultRowHeight="15" x14ac:dyDescent="0.25"/>
  <cols>
    <col min="2" max="2" width="9.140625" customWidth="1"/>
    <col min="3" max="3" width="87.85546875" customWidth="1"/>
    <col min="4" max="4" width="13.42578125" customWidth="1"/>
    <col min="5" max="5" width="12.42578125" customWidth="1"/>
    <col min="6" max="6" width="35.140625" customWidth="1"/>
    <col min="7" max="7" width="17" customWidth="1"/>
  </cols>
  <sheetData>
    <row r="2" spans="1:9" ht="57" customHeight="1" x14ac:dyDescent="0.25">
      <c r="B2" s="71" t="s">
        <v>183</v>
      </c>
      <c r="C2" s="71"/>
      <c r="D2" s="71"/>
      <c r="E2" s="71"/>
      <c r="F2" s="71"/>
      <c r="G2" s="71"/>
    </row>
    <row r="3" spans="1:9" ht="33.75" customHeight="1" x14ac:dyDescent="0.25">
      <c r="A3" s="17"/>
      <c r="B3" s="73" t="s">
        <v>95</v>
      </c>
      <c r="C3" s="73"/>
      <c r="D3" s="73"/>
      <c r="E3" s="73"/>
      <c r="F3" s="73"/>
      <c r="G3" s="73"/>
    </row>
    <row r="4" spans="1:9" x14ac:dyDescent="0.25">
      <c r="A4" s="74"/>
      <c r="B4" s="74"/>
      <c r="C4" s="74"/>
      <c r="D4" s="74"/>
      <c r="E4" s="74"/>
      <c r="F4" s="74"/>
      <c r="G4" s="74"/>
    </row>
    <row r="5" spans="1:9" x14ac:dyDescent="0.25">
      <c r="A5" s="74"/>
      <c r="B5" s="74"/>
      <c r="C5" s="74"/>
      <c r="D5" s="74"/>
      <c r="E5" s="74"/>
      <c r="F5" s="74"/>
      <c r="G5" s="74"/>
    </row>
    <row r="6" spans="1:9" ht="16.5" x14ac:dyDescent="0.3">
      <c r="A6" s="18"/>
      <c r="B6" s="19" t="s">
        <v>1</v>
      </c>
      <c r="C6" s="19"/>
      <c r="D6" s="19"/>
      <c r="E6" s="19"/>
      <c r="F6" s="19"/>
      <c r="G6" s="19"/>
    </row>
    <row r="7" spans="1:9" ht="16.5" x14ac:dyDescent="0.3">
      <c r="A7" s="18"/>
      <c r="B7" s="20" t="s">
        <v>96</v>
      </c>
      <c r="C7" s="20"/>
      <c r="D7" s="20"/>
      <c r="E7" s="20"/>
      <c r="F7" s="20"/>
      <c r="G7" s="20"/>
    </row>
    <row r="8" spans="1:9" ht="16.5" x14ac:dyDescent="0.3">
      <c r="A8" s="18"/>
      <c r="B8" s="21" t="s">
        <v>97</v>
      </c>
      <c r="C8" s="20"/>
      <c r="D8" s="20"/>
      <c r="E8" s="20"/>
      <c r="F8" s="20"/>
      <c r="G8" s="20"/>
    </row>
    <row r="9" spans="1:9" ht="16.5" x14ac:dyDescent="0.3">
      <c r="A9" s="18"/>
      <c r="B9" s="75"/>
      <c r="C9" s="75"/>
      <c r="D9" s="75"/>
      <c r="E9" s="75"/>
      <c r="F9" s="75"/>
      <c r="G9" s="75"/>
    </row>
    <row r="10" spans="1:9" ht="48.75" customHeight="1" x14ac:dyDescent="0.25">
      <c r="A10" s="22"/>
      <c r="B10" s="72" t="s">
        <v>98</v>
      </c>
      <c r="C10" s="72"/>
      <c r="D10" s="72"/>
      <c r="E10" s="72"/>
      <c r="F10" s="72"/>
      <c r="G10" s="72"/>
    </row>
    <row r="11" spans="1:9" ht="16.5" x14ac:dyDescent="0.3">
      <c r="A11" s="6"/>
      <c r="B11" s="75"/>
      <c r="C11" s="75"/>
      <c r="D11" s="75"/>
      <c r="E11" s="75"/>
      <c r="F11" s="75"/>
      <c r="G11" s="75"/>
    </row>
    <row r="12" spans="1:9" ht="46.5" customHeight="1" x14ac:dyDescent="0.25">
      <c r="A12" s="6"/>
      <c r="B12" s="72" t="s">
        <v>210</v>
      </c>
      <c r="C12" s="72"/>
      <c r="D12" s="72"/>
      <c r="E12" s="72"/>
      <c r="F12" s="72"/>
      <c r="G12" s="72"/>
    </row>
    <row r="13" spans="1:9" x14ac:dyDescent="0.25">
      <c r="A13" s="6"/>
      <c r="B13" s="6"/>
      <c r="C13" s="6"/>
      <c r="D13" s="6"/>
      <c r="E13" s="6"/>
      <c r="F13" s="6"/>
      <c r="G13" s="6"/>
    </row>
    <row r="14" spans="1:9" x14ac:dyDescent="0.25">
      <c r="A14" s="6"/>
      <c r="B14" s="6"/>
      <c r="C14" s="6"/>
      <c r="D14" s="6"/>
      <c r="E14" s="6"/>
      <c r="F14" s="6"/>
      <c r="G14" s="6"/>
    </row>
    <row r="15" spans="1:9" ht="16.5" x14ac:dyDescent="0.25">
      <c r="B15" s="23" t="s">
        <v>99</v>
      </c>
      <c r="C15" s="23" t="s">
        <v>100</v>
      </c>
      <c r="D15" s="23" t="s">
        <v>101</v>
      </c>
      <c r="E15" s="23" t="s">
        <v>102</v>
      </c>
      <c r="F15" s="5" t="s">
        <v>109</v>
      </c>
    </row>
    <row r="16" spans="1:9" ht="34.5" customHeight="1" x14ac:dyDescent="0.3">
      <c r="A16" s="6"/>
      <c r="B16" s="7">
        <v>1</v>
      </c>
      <c r="C16" s="8" t="s">
        <v>103</v>
      </c>
      <c r="D16" s="9"/>
      <c r="E16" s="9"/>
      <c r="F16" s="10"/>
      <c r="G16" s="6"/>
      <c r="H16" s="6"/>
      <c r="I16" s="6"/>
    </row>
    <row r="17" spans="1:9" ht="74.25" customHeight="1" x14ac:dyDescent="0.3">
      <c r="A17" s="6"/>
      <c r="B17" s="11">
        <v>2</v>
      </c>
      <c r="C17" s="12" t="s">
        <v>122</v>
      </c>
      <c r="D17" s="9"/>
      <c r="E17" s="9"/>
      <c r="F17" s="10"/>
      <c r="G17" s="6"/>
      <c r="H17" s="6"/>
      <c r="I17" s="6"/>
    </row>
    <row r="18" spans="1:9" ht="43.5" customHeight="1" x14ac:dyDescent="0.3">
      <c r="A18" s="6"/>
      <c r="B18" s="7">
        <v>3</v>
      </c>
      <c r="C18" s="13" t="s">
        <v>123</v>
      </c>
      <c r="D18" s="9"/>
      <c r="E18" s="9"/>
      <c r="F18" s="10"/>
      <c r="G18" s="6"/>
      <c r="H18" s="6"/>
      <c r="I18" s="6"/>
    </row>
    <row r="19" spans="1:9" ht="73.5" customHeight="1" x14ac:dyDescent="0.3">
      <c r="A19" s="6"/>
      <c r="B19" s="11">
        <v>4</v>
      </c>
      <c r="C19" s="13" t="s">
        <v>141</v>
      </c>
      <c r="D19" s="9"/>
      <c r="E19" s="9"/>
      <c r="F19" s="10"/>
      <c r="G19" s="6"/>
      <c r="H19" s="6"/>
      <c r="I19" s="6"/>
    </row>
    <row r="20" spans="1:9" ht="61.5" customHeight="1" x14ac:dyDescent="0.3">
      <c r="A20" s="6"/>
      <c r="B20" s="7">
        <v>5</v>
      </c>
      <c r="C20" s="8" t="s">
        <v>137</v>
      </c>
      <c r="D20" s="9"/>
      <c r="E20" s="9"/>
      <c r="F20" s="10"/>
      <c r="G20" s="6"/>
      <c r="H20" s="6"/>
      <c r="I20" s="6"/>
    </row>
    <row r="21" spans="1:9" ht="54.75" customHeight="1" x14ac:dyDescent="0.3">
      <c r="A21" s="6"/>
      <c r="B21" s="11">
        <v>6</v>
      </c>
      <c r="C21" s="13" t="s">
        <v>104</v>
      </c>
      <c r="D21" s="9"/>
      <c r="E21" s="9"/>
      <c r="F21" s="10"/>
      <c r="G21" s="6"/>
      <c r="H21" s="6"/>
      <c r="I21" s="6"/>
    </row>
    <row r="22" spans="1:9" ht="67.5" customHeight="1" x14ac:dyDescent="0.3">
      <c r="A22" s="6"/>
      <c r="B22" s="7">
        <v>7</v>
      </c>
      <c r="C22" s="13" t="s">
        <v>124</v>
      </c>
      <c r="D22" s="9"/>
      <c r="E22" s="9"/>
      <c r="F22" s="10"/>
      <c r="G22" s="6"/>
      <c r="H22" s="6"/>
      <c r="I22" s="6"/>
    </row>
    <row r="23" spans="1:9" ht="24" customHeight="1" x14ac:dyDescent="0.3">
      <c r="A23" s="6"/>
      <c r="B23" s="11">
        <v>8</v>
      </c>
      <c r="C23" s="14" t="s">
        <v>105</v>
      </c>
      <c r="D23" s="9"/>
      <c r="E23" s="9"/>
      <c r="F23" s="10"/>
      <c r="G23" s="6"/>
      <c r="H23" s="6"/>
      <c r="I23" s="6"/>
    </row>
    <row r="24" spans="1:9" ht="16.5" x14ac:dyDescent="0.3">
      <c r="A24" s="6"/>
      <c r="B24" s="7">
        <v>9</v>
      </c>
      <c r="C24" s="14" t="s">
        <v>106</v>
      </c>
      <c r="D24" s="9"/>
      <c r="E24" s="9"/>
      <c r="F24" s="10"/>
      <c r="G24" s="6"/>
      <c r="H24" s="6"/>
      <c r="I24" s="6"/>
    </row>
    <row r="25" spans="1:9" ht="33.6" customHeight="1" x14ac:dyDescent="0.3">
      <c r="A25" s="6"/>
      <c r="B25" s="11">
        <v>10</v>
      </c>
      <c r="C25" s="15" t="s">
        <v>107</v>
      </c>
      <c r="D25" s="9"/>
      <c r="E25" s="9"/>
      <c r="F25" s="10"/>
      <c r="G25" s="6"/>
      <c r="H25" s="6"/>
      <c r="I25" s="6"/>
    </row>
    <row r="26" spans="1:9" ht="91.5" customHeight="1" x14ac:dyDescent="0.3">
      <c r="A26" s="6"/>
      <c r="B26" s="7">
        <v>11</v>
      </c>
      <c r="C26" s="16" t="s">
        <v>125</v>
      </c>
      <c r="D26" s="9"/>
      <c r="E26" s="9"/>
      <c r="F26" s="10"/>
      <c r="G26" s="6"/>
      <c r="H26" s="6"/>
      <c r="I26" s="6"/>
    </row>
    <row r="27" spans="1:9" ht="77.25" customHeight="1" x14ac:dyDescent="0.3">
      <c r="A27" s="6"/>
      <c r="B27" s="11">
        <v>12</v>
      </c>
      <c r="C27" s="16" t="s">
        <v>184</v>
      </c>
      <c r="D27" s="9"/>
      <c r="E27" s="9"/>
      <c r="F27" s="10"/>
      <c r="G27" s="6"/>
      <c r="H27" s="6"/>
      <c r="I27" s="6"/>
    </row>
    <row r="28" spans="1:9" ht="172.5" customHeight="1" x14ac:dyDescent="0.3">
      <c r="A28" s="6"/>
      <c r="B28" s="11">
        <v>13</v>
      </c>
      <c r="C28" s="69" t="s">
        <v>211</v>
      </c>
      <c r="D28" s="9"/>
      <c r="E28" s="9"/>
      <c r="F28" s="10"/>
      <c r="G28" s="6"/>
      <c r="H28" s="6"/>
      <c r="I28" s="6"/>
    </row>
    <row r="29" spans="1:9" ht="115.5" customHeight="1" x14ac:dyDescent="0.3">
      <c r="A29" s="6"/>
      <c r="B29" s="11">
        <v>14</v>
      </c>
      <c r="C29" s="70" t="s">
        <v>208</v>
      </c>
      <c r="D29" s="9"/>
      <c r="E29" s="9"/>
      <c r="F29" s="10"/>
      <c r="G29" s="6"/>
      <c r="H29" s="6"/>
      <c r="I29" s="6"/>
    </row>
    <row r="30" spans="1:9" ht="139.5" customHeight="1" x14ac:dyDescent="0.3">
      <c r="A30" s="6"/>
      <c r="B30" s="7">
        <v>15</v>
      </c>
      <c r="C30" s="70" t="s">
        <v>209</v>
      </c>
      <c r="D30" s="9"/>
      <c r="E30" s="9"/>
      <c r="F30" s="10"/>
      <c r="G30" s="6"/>
      <c r="H30" s="6"/>
      <c r="I30" s="6"/>
    </row>
    <row r="31" spans="1:9" ht="75.75" customHeight="1" x14ac:dyDescent="0.3">
      <c r="A31" s="6"/>
      <c r="B31" s="7">
        <v>16</v>
      </c>
      <c r="C31" s="16" t="s">
        <v>108</v>
      </c>
      <c r="D31" s="9"/>
      <c r="E31" s="9"/>
      <c r="F31" s="10"/>
      <c r="G31" s="6"/>
      <c r="H31" s="6"/>
      <c r="I31" s="6"/>
    </row>
    <row r="32" spans="1:9" ht="70.5" customHeight="1" x14ac:dyDescent="0.3">
      <c r="A32" s="6"/>
      <c r="B32" s="7">
        <v>17</v>
      </c>
      <c r="C32" s="16" t="s">
        <v>203</v>
      </c>
      <c r="D32" s="9"/>
      <c r="E32" s="9"/>
      <c r="F32" s="10"/>
      <c r="G32" s="6"/>
      <c r="H32" s="6"/>
      <c r="I32" s="6"/>
    </row>
    <row r="33" spans="1:9" ht="36.75" customHeight="1" x14ac:dyDescent="0.3">
      <c r="A33" s="6"/>
      <c r="B33" s="7">
        <v>18</v>
      </c>
      <c r="C33" s="16" t="s">
        <v>138</v>
      </c>
      <c r="D33" s="9"/>
      <c r="E33" s="9"/>
      <c r="F33" s="10"/>
      <c r="G33" s="6"/>
      <c r="H33" s="6"/>
      <c r="I33" s="6"/>
    </row>
    <row r="34" spans="1:9" ht="99.75" customHeight="1" x14ac:dyDescent="0.3">
      <c r="A34" s="6"/>
      <c r="B34" s="7">
        <v>19</v>
      </c>
      <c r="C34" s="16" t="s">
        <v>204</v>
      </c>
      <c r="D34" s="9"/>
      <c r="E34" s="9"/>
      <c r="F34" s="10"/>
      <c r="G34" s="6"/>
      <c r="H34" s="6"/>
      <c r="I34" s="6"/>
    </row>
    <row r="35" spans="1:9" ht="69" customHeight="1" x14ac:dyDescent="0.3">
      <c r="A35" s="6"/>
      <c r="B35" s="7">
        <v>20</v>
      </c>
      <c r="C35" s="16" t="s">
        <v>205</v>
      </c>
      <c r="D35" s="9"/>
      <c r="E35" s="9"/>
      <c r="F35" s="10"/>
      <c r="G35" s="6"/>
      <c r="H35" s="6"/>
      <c r="I35" s="6"/>
    </row>
    <row r="36" spans="1:9" ht="86.45" customHeight="1" x14ac:dyDescent="0.3">
      <c r="A36" s="6"/>
      <c r="B36" s="7">
        <v>21</v>
      </c>
      <c r="C36" s="16" t="s">
        <v>126</v>
      </c>
      <c r="D36" s="9"/>
      <c r="E36" s="9"/>
      <c r="F36" s="10"/>
      <c r="G36" s="6"/>
      <c r="H36" s="6"/>
      <c r="I36" s="6"/>
    </row>
    <row r="37" spans="1:9" ht="63.75" customHeight="1" x14ac:dyDescent="0.3">
      <c r="A37" s="6"/>
      <c r="B37" s="7">
        <v>22</v>
      </c>
      <c r="C37" s="16" t="s">
        <v>206</v>
      </c>
      <c r="D37" s="9"/>
      <c r="E37" s="9"/>
      <c r="F37" s="10"/>
      <c r="G37" s="6"/>
      <c r="H37" s="6"/>
      <c r="I37" s="6"/>
    </row>
    <row r="38" spans="1:9" ht="39" customHeight="1" x14ac:dyDescent="0.3">
      <c r="A38" s="6"/>
      <c r="B38" s="7">
        <v>23</v>
      </c>
      <c r="C38" s="16" t="s">
        <v>207</v>
      </c>
      <c r="D38" s="9"/>
      <c r="E38" s="9"/>
      <c r="F38" s="10"/>
      <c r="G38" s="6"/>
      <c r="H38" s="6"/>
      <c r="I38" s="6"/>
    </row>
    <row r="39" spans="1:9" ht="75.75" customHeight="1" x14ac:dyDescent="0.25">
      <c r="A39" s="6"/>
      <c r="B39" s="7">
        <v>24</v>
      </c>
      <c r="C39" s="16" t="s">
        <v>182</v>
      </c>
      <c r="D39" s="10"/>
      <c r="E39" s="10"/>
      <c r="F39" s="10"/>
      <c r="G39" s="6"/>
      <c r="H39" s="6"/>
      <c r="I39" s="6"/>
    </row>
  </sheetData>
  <mergeCells count="8">
    <mergeCell ref="B2:G2"/>
    <mergeCell ref="B12:G12"/>
    <mergeCell ref="B3:G3"/>
    <mergeCell ref="A4:G4"/>
    <mergeCell ref="A5:G5"/>
    <mergeCell ref="B9:G9"/>
    <mergeCell ref="B10:G10"/>
    <mergeCell ref="B11:G11"/>
  </mergeCells>
  <pageMargins left="0.7" right="0.7" top="0.75" bottom="0.75" header="0.3" footer="0.3"/>
  <pageSetup paperSize="9" scale="7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R118"/>
  <sheetViews>
    <sheetView view="pageBreakPreview" topLeftCell="A101" zoomScale="70" zoomScaleNormal="100" zoomScaleSheetLayoutView="70" workbookViewId="0">
      <selection activeCell="B109" sqref="B109:G109"/>
    </sheetView>
  </sheetViews>
  <sheetFormatPr defaultColWidth="9.140625" defaultRowHeight="16.5" x14ac:dyDescent="0.3"/>
  <cols>
    <col min="1" max="6" width="9.140625" style="2"/>
    <col min="7" max="7" width="67" style="2" customWidth="1"/>
    <col min="8" max="8" width="18.28515625" style="2" customWidth="1"/>
    <col min="9" max="9" width="25" style="2" customWidth="1"/>
    <col min="10" max="10" width="35.28515625" style="4" customWidth="1"/>
    <col min="11" max="11" width="16" style="2" customWidth="1"/>
    <col min="12" max="12" width="15.28515625" style="2" customWidth="1"/>
    <col min="13" max="13" width="13.42578125" style="2" customWidth="1"/>
    <col min="14" max="14" width="13.28515625" style="2" customWidth="1"/>
    <col min="15" max="15" width="14.5703125" style="2" customWidth="1"/>
    <col min="16" max="16" width="19.28515625" style="2" customWidth="1"/>
    <col min="17" max="17" width="49" style="2" customWidth="1"/>
    <col min="18" max="16384" width="9.140625" style="2"/>
  </cols>
  <sheetData>
    <row r="3" spans="2:16" ht="66" customHeight="1" x14ac:dyDescent="0.3">
      <c r="B3" s="76" t="s">
        <v>183</v>
      </c>
      <c r="C3" s="77"/>
      <c r="D3" s="77"/>
      <c r="E3" s="77"/>
      <c r="F3" s="77"/>
      <c r="G3" s="77"/>
      <c r="H3" s="77"/>
      <c r="I3" s="77"/>
      <c r="J3" s="77"/>
      <c r="K3" s="77"/>
      <c r="L3" s="77"/>
      <c r="M3" s="77"/>
      <c r="N3" s="77"/>
      <c r="O3" s="77"/>
    </row>
    <row r="4" spans="2:16" ht="39" customHeight="1" x14ac:dyDescent="0.3">
      <c r="B4" s="90" t="s">
        <v>0</v>
      </c>
      <c r="C4" s="91"/>
      <c r="D4" s="91"/>
      <c r="E4" s="91"/>
      <c r="F4" s="91"/>
      <c r="G4" s="91"/>
      <c r="H4" s="91"/>
      <c r="I4" s="91"/>
      <c r="J4" s="91"/>
      <c r="K4" s="91"/>
      <c r="L4" s="91"/>
      <c r="M4" s="91"/>
      <c r="N4" s="91"/>
      <c r="O4" s="92"/>
      <c r="P4" s="1"/>
    </row>
    <row r="5" spans="2:16" x14ac:dyDescent="0.3">
      <c r="B5" s="93"/>
      <c r="C5" s="94"/>
      <c r="D5" s="94"/>
      <c r="E5" s="94"/>
      <c r="F5" s="94"/>
      <c r="G5" s="94"/>
      <c r="H5" s="94"/>
      <c r="I5" s="94"/>
      <c r="J5" s="94"/>
      <c r="K5" s="94"/>
      <c r="L5" s="94"/>
      <c r="M5" s="94"/>
      <c r="N5" s="94"/>
      <c r="O5" s="95"/>
    </row>
    <row r="6" spans="2:16" ht="16.5" customHeight="1" x14ac:dyDescent="0.3">
      <c r="B6" s="96" t="s">
        <v>1</v>
      </c>
      <c r="C6" s="97"/>
      <c r="D6" s="97"/>
      <c r="E6" s="97"/>
      <c r="F6" s="97"/>
      <c r="G6" s="97"/>
      <c r="H6" s="97"/>
      <c r="I6" s="97"/>
      <c r="J6" s="97"/>
      <c r="K6" s="97"/>
      <c r="L6" s="97"/>
      <c r="M6" s="97"/>
      <c r="N6" s="97"/>
      <c r="O6" s="98"/>
    </row>
    <row r="7" spans="2:16" x14ac:dyDescent="0.3">
      <c r="B7" s="99" t="s">
        <v>127</v>
      </c>
      <c r="C7" s="100"/>
      <c r="D7" s="100"/>
      <c r="E7" s="100"/>
      <c r="F7" s="100"/>
      <c r="G7" s="100"/>
      <c r="H7" s="100"/>
      <c r="I7" s="100"/>
      <c r="J7" s="100"/>
      <c r="K7" s="100"/>
      <c r="L7" s="100"/>
      <c r="M7" s="100"/>
      <c r="N7" s="100"/>
      <c r="O7" s="101"/>
    </row>
    <row r="8" spans="2:16" ht="16.5" customHeight="1" x14ac:dyDescent="0.3">
      <c r="B8" s="78" t="s">
        <v>128</v>
      </c>
      <c r="C8" s="79"/>
      <c r="D8" s="79"/>
      <c r="E8" s="79"/>
      <c r="F8" s="79"/>
      <c r="G8" s="79"/>
      <c r="H8" s="79"/>
      <c r="I8" s="79"/>
      <c r="J8" s="79"/>
      <c r="K8" s="79"/>
      <c r="L8" s="79"/>
      <c r="M8" s="79"/>
      <c r="N8" s="79"/>
      <c r="O8" s="80"/>
    </row>
    <row r="9" spans="2:16" ht="16.5" customHeight="1" x14ac:dyDescent="0.3">
      <c r="B9" s="78" t="s">
        <v>129</v>
      </c>
      <c r="C9" s="79"/>
      <c r="D9" s="79"/>
      <c r="E9" s="79"/>
      <c r="F9" s="79"/>
      <c r="G9" s="79"/>
      <c r="H9" s="79"/>
      <c r="I9" s="79"/>
      <c r="J9" s="79"/>
      <c r="K9" s="79"/>
      <c r="L9" s="79"/>
      <c r="M9" s="79"/>
      <c r="N9" s="79"/>
      <c r="O9" s="80"/>
    </row>
    <row r="10" spans="2:16" ht="16.5" customHeight="1" x14ac:dyDescent="0.3">
      <c r="B10" s="78" t="s">
        <v>130</v>
      </c>
      <c r="C10" s="79"/>
      <c r="D10" s="79"/>
      <c r="E10" s="79"/>
      <c r="F10" s="79"/>
      <c r="G10" s="79"/>
      <c r="H10" s="79"/>
      <c r="I10" s="79"/>
      <c r="J10" s="79"/>
      <c r="K10" s="79"/>
      <c r="L10" s="79"/>
      <c r="M10" s="79"/>
      <c r="N10" s="79"/>
      <c r="O10" s="80"/>
    </row>
    <row r="11" spans="2:16" x14ac:dyDescent="0.3">
      <c r="B11" s="81"/>
      <c r="C11" s="82"/>
      <c r="D11" s="82"/>
      <c r="E11" s="82"/>
      <c r="F11" s="82"/>
      <c r="G11" s="82"/>
      <c r="H11" s="82"/>
      <c r="I11" s="82"/>
      <c r="J11" s="82"/>
      <c r="K11" s="82"/>
      <c r="L11" s="82"/>
      <c r="M11" s="82"/>
      <c r="N11" s="82"/>
      <c r="O11" s="83"/>
    </row>
    <row r="12" spans="2:16" x14ac:dyDescent="0.3">
      <c r="B12" s="84" t="s">
        <v>131</v>
      </c>
      <c r="C12" s="85"/>
      <c r="D12" s="85"/>
      <c r="E12" s="85"/>
      <c r="F12" s="85"/>
      <c r="G12" s="85"/>
      <c r="H12" s="85"/>
      <c r="I12" s="85"/>
      <c r="J12" s="85"/>
      <c r="K12" s="85"/>
      <c r="L12" s="85"/>
      <c r="M12" s="85"/>
      <c r="N12" s="85"/>
      <c r="O12" s="86"/>
    </row>
    <row r="13" spans="2:16" ht="33" customHeight="1" x14ac:dyDescent="0.3">
      <c r="B13" s="78" t="s">
        <v>132</v>
      </c>
      <c r="C13" s="79"/>
      <c r="D13" s="79"/>
      <c r="E13" s="79"/>
      <c r="F13" s="79"/>
      <c r="G13" s="79"/>
      <c r="H13" s="79"/>
      <c r="I13" s="79"/>
      <c r="J13" s="79"/>
      <c r="K13" s="79"/>
      <c r="L13" s="79"/>
      <c r="M13" s="79"/>
      <c r="N13" s="79"/>
      <c r="O13" s="80"/>
    </row>
    <row r="14" spans="2:16" ht="33.75" customHeight="1" x14ac:dyDescent="0.3">
      <c r="B14" s="78" t="s">
        <v>133</v>
      </c>
      <c r="C14" s="79"/>
      <c r="D14" s="79"/>
      <c r="E14" s="79"/>
      <c r="F14" s="79"/>
      <c r="G14" s="79"/>
      <c r="H14" s="79"/>
      <c r="I14" s="79"/>
      <c r="J14" s="79"/>
      <c r="K14" s="79"/>
      <c r="L14" s="79"/>
      <c r="M14" s="79"/>
      <c r="N14" s="79"/>
      <c r="O14" s="80"/>
    </row>
    <row r="15" spans="2:16" x14ac:dyDescent="0.3">
      <c r="B15" s="87"/>
      <c r="C15" s="88"/>
      <c r="D15" s="88"/>
      <c r="E15" s="88"/>
      <c r="F15" s="88"/>
      <c r="G15" s="88"/>
      <c r="H15" s="88"/>
      <c r="I15" s="88"/>
      <c r="J15" s="88"/>
      <c r="K15" s="88"/>
      <c r="L15" s="88"/>
      <c r="M15" s="88"/>
      <c r="N15" s="88"/>
      <c r="O15" s="89"/>
    </row>
    <row r="16" spans="2:16" ht="19.5" customHeight="1" x14ac:dyDescent="0.3">
      <c r="B16" s="103" t="s">
        <v>2</v>
      </c>
      <c r="C16" s="104"/>
      <c r="D16" s="104"/>
      <c r="E16" s="104"/>
      <c r="F16" s="104"/>
      <c r="G16" s="104"/>
      <c r="H16" s="104"/>
      <c r="I16" s="104"/>
      <c r="J16" s="104"/>
      <c r="K16" s="104"/>
      <c r="L16" s="104"/>
      <c r="M16" s="104"/>
      <c r="N16" s="104"/>
      <c r="O16" s="105"/>
    </row>
    <row r="17" spans="2:15" x14ac:dyDescent="0.3">
      <c r="B17" s="106"/>
      <c r="C17" s="106"/>
      <c r="D17" s="106"/>
      <c r="E17" s="106"/>
      <c r="F17" s="106"/>
      <c r="G17" s="106"/>
      <c r="H17" s="106"/>
      <c r="I17" s="106"/>
      <c r="J17" s="106"/>
      <c r="K17" s="106"/>
      <c r="L17" s="106"/>
      <c r="M17" s="106"/>
      <c r="N17" s="106"/>
      <c r="O17" s="106"/>
    </row>
    <row r="18" spans="2:15" ht="16.5" customHeight="1" x14ac:dyDescent="0.3">
      <c r="B18" s="107" t="s">
        <v>3</v>
      </c>
      <c r="C18" s="107"/>
      <c r="D18" s="107"/>
      <c r="E18" s="107"/>
      <c r="F18" s="107"/>
      <c r="G18" s="107"/>
      <c r="H18" s="107"/>
      <c r="I18" s="107"/>
      <c r="J18" s="107"/>
      <c r="K18" s="107"/>
      <c r="L18" s="107"/>
      <c r="M18" s="107"/>
      <c r="N18" s="107"/>
      <c r="O18" s="107"/>
    </row>
    <row r="19" spans="2:15" ht="20.25" customHeight="1" x14ac:dyDescent="0.3">
      <c r="B19" s="107" t="s">
        <v>4</v>
      </c>
      <c r="C19" s="107"/>
      <c r="D19" s="107"/>
      <c r="E19" s="107"/>
      <c r="F19" s="107"/>
      <c r="G19" s="107"/>
      <c r="H19" s="107"/>
      <c r="I19" s="107"/>
      <c r="J19" s="107"/>
      <c r="K19" s="107"/>
      <c r="L19" s="107"/>
      <c r="M19" s="107"/>
      <c r="N19" s="107"/>
      <c r="O19" s="107"/>
    </row>
    <row r="20" spans="2:15" x14ac:dyDescent="0.3">
      <c r="B20" s="108" t="s">
        <v>5</v>
      </c>
      <c r="C20" s="108"/>
      <c r="D20" s="108"/>
      <c r="E20" s="108"/>
      <c r="F20" s="108"/>
      <c r="G20" s="108"/>
      <c r="H20" s="108"/>
      <c r="I20" s="108"/>
      <c r="J20" s="109" t="s">
        <v>174</v>
      </c>
      <c r="K20" s="109"/>
      <c r="L20" s="109"/>
      <c r="M20" s="109"/>
      <c r="N20" s="109"/>
      <c r="O20" s="109"/>
    </row>
    <row r="21" spans="2:15" x14ac:dyDescent="0.3">
      <c r="B21" s="102" t="s">
        <v>6</v>
      </c>
      <c r="C21" s="102"/>
      <c r="D21" s="102"/>
      <c r="E21" s="102"/>
      <c r="F21" s="102"/>
      <c r="G21" s="102"/>
      <c r="H21" s="102"/>
      <c r="I21" s="102"/>
      <c r="J21" s="102">
        <v>20</v>
      </c>
      <c r="K21" s="102"/>
      <c r="L21" s="102"/>
      <c r="M21" s="102"/>
      <c r="N21" s="102"/>
      <c r="O21" s="102"/>
    </row>
    <row r="22" spans="2:15" x14ac:dyDescent="0.3">
      <c r="B22" s="102" t="s">
        <v>180</v>
      </c>
      <c r="C22" s="102"/>
      <c r="D22" s="102"/>
      <c r="E22" s="102"/>
      <c r="F22" s="102"/>
      <c r="G22" s="102"/>
      <c r="H22" s="102"/>
      <c r="I22" s="102"/>
      <c r="J22" s="102">
        <v>15</v>
      </c>
      <c r="K22" s="102"/>
      <c r="L22" s="102"/>
      <c r="M22" s="102"/>
      <c r="N22" s="102"/>
      <c r="O22" s="102"/>
    </row>
    <row r="23" spans="2:15" ht="16.5" customHeight="1" x14ac:dyDescent="0.3">
      <c r="B23" s="102" t="s">
        <v>7</v>
      </c>
      <c r="C23" s="102"/>
      <c r="D23" s="102"/>
      <c r="E23" s="102"/>
      <c r="F23" s="102"/>
      <c r="G23" s="102"/>
      <c r="H23" s="102"/>
      <c r="I23" s="102"/>
      <c r="J23" s="102">
        <v>14</v>
      </c>
      <c r="K23" s="102"/>
      <c r="L23" s="102"/>
      <c r="M23" s="102"/>
      <c r="N23" s="102"/>
      <c r="O23" s="102"/>
    </row>
    <row r="24" spans="2:15" ht="16.5" customHeight="1" x14ac:dyDescent="0.3">
      <c r="B24" s="110" t="s">
        <v>8</v>
      </c>
      <c r="C24" s="110"/>
      <c r="D24" s="110"/>
      <c r="E24" s="110"/>
      <c r="F24" s="110"/>
      <c r="G24" s="110"/>
      <c r="H24" s="110"/>
      <c r="I24" s="110"/>
      <c r="J24" s="102">
        <v>10</v>
      </c>
      <c r="K24" s="102"/>
      <c r="L24" s="102"/>
      <c r="M24" s="102"/>
      <c r="N24" s="102"/>
      <c r="O24" s="102"/>
    </row>
    <row r="25" spans="2:15" x14ac:dyDescent="0.3">
      <c r="B25" s="102" t="s">
        <v>9</v>
      </c>
      <c r="C25" s="102"/>
      <c r="D25" s="102"/>
      <c r="E25" s="102"/>
      <c r="F25" s="102"/>
      <c r="G25" s="102"/>
      <c r="H25" s="102"/>
      <c r="I25" s="102"/>
      <c r="J25" s="110">
        <v>5</v>
      </c>
      <c r="K25" s="110"/>
      <c r="L25" s="110"/>
      <c r="M25" s="110"/>
      <c r="N25" s="110"/>
      <c r="O25" s="110"/>
    </row>
    <row r="26" spans="2:15" x14ac:dyDescent="0.3">
      <c r="B26" s="108" t="s">
        <v>10</v>
      </c>
      <c r="C26" s="108"/>
      <c r="D26" s="108"/>
      <c r="E26" s="108"/>
      <c r="F26" s="108"/>
      <c r="G26" s="108"/>
      <c r="H26" s="108"/>
      <c r="I26" s="108"/>
      <c r="J26" s="108" t="s">
        <v>175</v>
      </c>
      <c r="K26" s="108"/>
      <c r="L26" s="108"/>
      <c r="M26" s="108"/>
      <c r="N26" s="108"/>
      <c r="O26" s="108"/>
    </row>
    <row r="27" spans="2:15" x14ac:dyDescent="0.3">
      <c r="B27" s="102" t="s">
        <v>11</v>
      </c>
      <c r="C27" s="102"/>
      <c r="D27" s="102"/>
      <c r="E27" s="102"/>
      <c r="F27" s="102"/>
      <c r="G27" s="102"/>
      <c r="H27" s="102"/>
      <c r="I27" s="102"/>
      <c r="J27" s="102">
        <v>15</v>
      </c>
      <c r="K27" s="102"/>
      <c r="L27" s="102"/>
      <c r="M27" s="102"/>
      <c r="N27" s="102"/>
      <c r="O27" s="102"/>
    </row>
    <row r="28" spans="2:15" x14ac:dyDescent="0.3">
      <c r="B28" s="102" t="s">
        <v>12</v>
      </c>
      <c r="C28" s="102"/>
      <c r="D28" s="102"/>
      <c r="E28" s="102"/>
      <c r="F28" s="102"/>
      <c r="G28" s="102"/>
      <c r="H28" s="102"/>
      <c r="I28" s="102"/>
      <c r="J28" s="102">
        <v>4</v>
      </c>
      <c r="K28" s="102"/>
      <c r="L28" s="102"/>
      <c r="M28" s="102"/>
      <c r="N28" s="102"/>
      <c r="O28" s="102"/>
    </row>
    <row r="29" spans="2:15" x14ac:dyDescent="0.3">
      <c r="B29" s="102" t="s">
        <v>13</v>
      </c>
      <c r="C29" s="102"/>
      <c r="D29" s="102"/>
      <c r="E29" s="102"/>
      <c r="F29" s="102"/>
      <c r="G29" s="102"/>
      <c r="H29" s="102"/>
      <c r="I29" s="102"/>
      <c r="J29" s="102">
        <v>17</v>
      </c>
      <c r="K29" s="102"/>
      <c r="L29" s="102"/>
      <c r="M29" s="102"/>
      <c r="N29" s="102"/>
      <c r="O29" s="102"/>
    </row>
    <row r="30" spans="2:15" x14ac:dyDescent="0.3">
      <c r="B30" s="126" t="s">
        <v>14</v>
      </c>
      <c r="C30" s="126"/>
      <c r="D30" s="126"/>
      <c r="E30" s="126"/>
      <c r="F30" s="126"/>
      <c r="G30" s="126"/>
      <c r="H30" s="126"/>
      <c r="I30" s="126"/>
      <c r="J30" s="126" t="s">
        <v>15</v>
      </c>
      <c r="K30" s="126"/>
      <c r="L30" s="126"/>
      <c r="M30" s="126"/>
      <c r="N30" s="126"/>
      <c r="O30" s="126"/>
    </row>
    <row r="31" spans="2:15" x14ac:dyDescent="0.3">
      <c r="B31" s="102"/>
      <c r="C31" s="102"/>
      <c r="D31" s="102"/>
      <c r="E31" s="102"/>
      <c r="F31" s="102"/>
      <c r="G31" s="102"/>
      <c r="H31" s="102"/>
      <c r="I31" s="102"/>
      <c r="J31" s="102"/>
      <c r="K31" s="102"/>
      <c r="L31" s="102"/>
      <c r="M31" s="102"/>
      <c r="N31" s="102"/>
      <c r="O31" s="102"/>
    </row>
    <row r="32" spans="2:15" x14ac:dyDescent="0.3">
      <c r="B32" s="127"/>
      <c r="C32" s="127"/>
      <c r="D32" s="127"/>
      <c r="E32" s="127"/>
      <c r="F32" s="127"/>
      <c r="G32" s="127"/>
      <c r="H32" s="127"/>
      <c r="I32" s="127"/>
      <c r="J32" s="127"/>
      <c r="K32" s="127"/>
      <c r="L32" s="127"/>
      <c r="M32" s="127"/>
      <c r="N32" s="127"/>
      <c r="O32" s="127"/>
    </row>
    <row r="33" spans="2:18" ht="93.75" customHeight="1" x14ac:dyDescent="0.3">
      <c r="B33" s="128" t="s">
        <v>134</v>
      </c>
      <c r="C33" s="129"/>
      <c r="D33" s="129"/>
      <c r="E33" s="129"/>
      <c r="F33" s="129"/>
      <c r="G33" s="130"/>
      <c r="H33" s="134" t="s">
        <v>16</v>
      </c>
      <c r="I33" s="136" t="s">
        <v>17</v>
      </c>
      <c r="J33" s="24" t="s">
        <v>18</v>
      </c>
      <c r="K33" s="137" t="s">
        <v>19</v>
      </c>
      <c r="L33" s="138"/>
      <c r="M33" s="138"/>
      <c r="N33" s="138"/>
      <c r="O33" s="139"/>
      <c r="P33" s="20"/>
    </row>
    <row r="34" spans="2:18" ht="32.25" customHeight="1" x14ac:dyDescent="0.3">
      <c r="B34" s="131"/>
      <c r="C34" s="132"/>
      <c r="D34" s="132"/>
      <c r="E34" s="132"/>
      <c r="F34" s="132"/>
      <c r="G34" s="133"/>
      <c r="H34" s="135"/>
      <c r="I34" s="136"/>
      <c r="J34" s="25" t="s">
        <v>20</v>
      </c>
      <c r="K34" s="140"/>
      <c r="L34" s="141"/>
      <c r="M34" s="141"/>
      <c r="N34" s="141"/>
      <c r="O34" s="142"/>
      <c r="P34" s="20"/>
    </row>
    <row r="35" spans="2:18" ht="19.5" customHeight="1" x14ac:dyDescent="0.3">
      <c r="B35" s="131"/>
      <c r="C35" s="132"/>
      <c r="D35" s="132"/>
      <c r="E35" s="132"/>
      <c r="F35" s="132"/>
      <c r="G35" s="133"/>
      <c r="H35" s="135"/>
      <c r="I35" s="136"/>
      <c r="J35" s="25" t="s">
        <v>21</v>
      </c>
      <c r="K35" s="140"/>
      <c r="L35" s="141"/>
      <c r="M35" s="141"/>
      <c r="N35" s="141"/>
      <c r="O35" s="142"/>
      <c r="P35" s="20"/>
    </row>
    <row r="36" spans="2:18" ht="21" customHeight="1" x14ac:dyDescent="0.3">
      <c r="B36" s="131"/>
      <c r="C36" s="132"/>
      <c r="D36" s="132"/>
      <c r="E36" s="132"/>
      <c r="F36" s="132"/>
      <c r="G36" s="133"/>
      <c r="H36" s="135"/>
      <c r="I36" s="136"/>
      <c r="J36" s="25" t="s">
        <v>22</v>
      </c>
      <c r="K36" s="140"/>
      <c r="L36" s="141"/>
      <c r="M36" s="141"/>
      <c r="N36" s="141"/>
      <c r="O36" s="142"/>
      <c r="P36" s="20"/>
    </row>
    <row r="37" spans="2:18" ht="19.5" customHeight="1" x14ac:dyDescent="0.3">
      <c r="B37" s="131"/>
      <c r="C37" s="132"/>
      <c r="D37" s="132"/>
      <c r="E37" s="132"/>
      <c r="F37" s="132"/>
      <c r="G37" s="133"/>
      <c r="H37" s="135"/>
      <c r="I37" s="136"/>
      <c r="J37" s="25" t="s">
        <v>23</v>
      </c>
      <c r="K37" s="140"/>
      <c r="L37" s="141"/>
      <c r="M37" s="141"/>
      <c r="N37" s="141"/>
      <c r="O37" s="142"/>
      <c r="P37" s="20"/>
    </row>
    <row r="38" spans="2:18" ht="21.75" customHeight="1" x14ac:dyDescent="0.3">
      <c r="B38" s="131"/>
      <c r="C38" s="132"/>
      <c r="D38" s="132"/>
      <c r="E38" s="132"/>
      <c r="F38" s="132"/>
      <c r="G38" s="133"/>
      <c r="H38" s="135"/>
      <c r="I38" s="136"/>
      <c r="J38" s="25" t="s">
        <v>24</v>
      </c>
      <c r="K38" s="143"/>
      <c r="L38" s="144"/>
      <c r="M38" s="144"/>
      <c r="N38" s="144"/>
      <c r="O38" s="145"/>
      <c r="P38" s="20"/>
    </row>
    <row r="39" spans="2:18" ht="126" customHeight="1" x14ac:dyDescent="0.3">
      <c r="B39" s="111" t="s">
        <v>179</v>
      </c>
      <c r="C39" s="112"/>
      <c r="D39" s="112"/>
      <c r="E39" s="112"/>
      <c r="F39" s="112"/>
      <c r="G39" s="112"/>
      <c r="H39" s="112"/>
      <c r="I39" s="112"/>
      <c r="J39" s="112"/>
      <c r="K39" s="112"/>
      <c r="L39" s="112"/>
      <c r="M39" s="112"/>
      <c r="N39" s="112"/>
      <c r="O39" s="112"/>
      <c r="P39" s="20"/>
    </row>
    <row r="40" spans="2:18" ht="54" customHeight="1" x14ac:dyDescent="0.3">
      <c r="B40" s="113" t="s">
        <v>25</v>
      </c>
      <c r="C40" s="113"/>
      <c r="D40" s="113"/>
      <c r="E40" s="113"/>
      <c r="F40" s="113"/>
      <c r="G40" s="113"/>
      <c r="H40" s="113"/>
      <c r="I40" s="113"/>
      <c r="J40" s="113"/>
      <c r="K40" s="113"/>
      <c r="L40" s="113"/>
      <c r="M40" s="113"/>
      <c r="N40" s="113"/>
      <c r="O40" s="113"/>
      <c r="P40" s="26"/>
    </row>
    <row r="41" spans="2:18" ht="68.25" customHeight="1" x14ac:dyDescent="0.3">
      <c r="B41" s="114" t="s">
        <v>26</v>
      </c>
      <c r="C41" s="115"/>
      <c r="D41" s="115"/>
      <c r="E41" s="115"/>
      <c r="F41" s="115"/>
      <c r="G41" s="116"/>
      <c r="H41" s="120"/>
      <c r="I41" s="122" t="s">
        <v>17</v>
      </c>
      <c r="J41" s="124" t="s">
        <v>139</v>
      </c>
      <c r="K41" s="27">
        <v>0</v>
      </c>
      <c r="L41" s="27">
        <v>1</v>
      </c>
      <c r="M41" s="27">
        <v>2</v>
      </c>
      <c r="N41" s="27">
        <v>3</v>
      </c>
      <c r="O41" s="27">
        <v>4</v>
      </c>
      <c r="P41" s="152" t="s">
        <v>111</v>
      </c>
    </row>
    <row r="42" spans="2:18" ht="63" customHeight="1" x14ac:dyDescent="0.3">
      <c r="B42" s="117"/>
      <c r="C42" s="118"/>
      <c r="D42" s="118"/>
      <c r="E42" s="118"/>
      <c r="F42" s="118"/>
      <c r="G42" s="119"/>
      <c r="H42" s="121"/>
      <c r="I42" s="123"/>
      <c r="J42" s="125"/>
      <c r="K42" s="27" t="s">
        <v>27</v>
      </c>
      <c r="L42" s="27" t="s">
        <v>28</v>
      </c>
      <c r="M42" s="27" t="s">
        <v>29</v>
      </c>
      <c r="N42" s="27" t="s">
        <v>30</v>
      </c>
      <c r="O42" s="27" t="s">
        <v>31</v>
      </c>
      <c r="P42" s="153"/>
    </row>
    <row r="43" spans="2:18" ht="36" customHeight="1" x14ac:dyDescent="0.3">
      <c r="B43" s="154" t="s">
        <v>32</v>
      </c>
      <c r="C43" s="155"/>
      <c r="D43" s="155"/>
      <c r="E43" s="155"/>
      <c r="F43" s="155"/>
      <c r="G43" s="155"/>
      <c r="H43" s="28"/>
      <c r="I43" s="26">
        <f>I44+I45</f>
        <v>5</v>
      </c>
      <c r="J43" s="29">
        <f>J44+J45</f>
        <v>2.5</v>
      </c>
      <c r="K43" s="149" t="s">
        <v>140</v>
      </c>
      <c r="L43" s="150"/>
      <c r="M43" s="150"/>
      <c r="N43" s="150"/>
      <c r="O43" s="151"/>
      <c r="P43" s="26"/>
    </row>
    <row r="44" spans="2:18" ht="64.5" customHeight="1" x14ac:dyDescent="0.3">
      <c r="B44" s="156" t="s">
        <v>33</v>
      </c>
      <c r="C44" s="156"/>
      <c r="D44" s="156"/>
      <c r="E44" s="156"/>
      <c r="F44" s="156"/>
      <c r="G44" s="156"/>
      <c r="H44" s="30" t="s">
        <v>34</v>
      </c>
      <c r="I44" s="57">
        <v>3</v>
      </c>
      <c r="J44" s="31">
        <f>IF(P44=0,K44,(IF(P44=1,L44,(IF(P44=2,M44,(IF(P44=3,N44,(IF(P44=4,O44,N/A)))))))))</f>
        <v>1.5</v>
      </c>
      <c r="K44" s="58">
        <f>I44/$O$41*$K$41</f>
        <v>0</v>
      </c>
      <c r="L44" s="58">
        <f>I44/$O$41*$L$41</f>
        <v>0.75</v>
      </c>
      <c r="M44" s="59">
        <f>I44/$O$41*$M$41</f>
        <v>1.5</v>
      </c>
      <c r="N44" s="58">
        <f>I44/$O$41*$N$41</f>
        <v>2.25</v>
      </c>
      <c r="O44" s="58">
        <f>I44/$O$41*$O$41</f>
        <v>3</v>
      </c>
      <c r="P44" s="32">
        <v>2</v>
      </c>
      <c r="R44" s="3"/>
    </row>
    <row r="45" spans="2:18" ht="42" customHeight="1" x14ac:dyDescent="0.3">
      <c r="B45" s="146" t="s">
        <v>35</v>
      </c>
      <c r="C45" s="146"/>
      <c r="D45" s="146"/>
      <c r="E45" s="146"/>
      <c r="F45" s="146"/>
      <c r="G45" s="146"/>
      <c r="H45" s="7" t="s">
        <v>36</v>
      </c>
      <c r="I45" s="57">
        <v>2</v>
      </c>
      <c r="J45" s="31">
        <f>IF(P45=0,K45,(IF(P45=1,L45,(IF(P45=2,M45,(IF(P45=3,N45,(IF(P45=4,O45,N/A)))))))))</f>
        <v>1</v>
      </c>
      <c r="K45" s="58">
        <f>I45/$O$41*$K$41</f>
        <v>0</v>
      </c>
      <c r="L45" s="58">
        <f>I45/$O$41*$L$41</f>
        <v>0.5</v>
      </c>
      <c r="M45" s="59">
        <f>I45/$O$41*$M$41</f>
        <v>1</v>
      </c>
      <c r="N45" s="58">
        <f>I45/$O$41*$N$41</f>
        <v>1.5</v>
      </c>
      <c r="O45" s="58">
        <f>I45/$O$41*$O$41</f>
        <v>2</v>
      </c>
      <c r="P45" s="32">
        <v>2</v>
      </c>
    </row>
    <row r="46" spans="2:18" ht="55.5" customHeight="1" x14ac:dyDescent="0.3">
      <c r="B46" s="157" t="s">
        <v>185</v>
      </c>
      <c r="C46" s="157"/>
      <c r="D46" s="157"/>
      <c r="E46" s="157"/>
      <c r="F46" s="157"/>
      <c r="G46" s="157"/>
      <c r="H46" s="33"/>
      <c r="I46" s="26">
        <f>I47+I48+I49</f>
        <v>9</v>
      </c>
      <c r="J46" s="29">
        <f>J47+J48+J49</f>
        <v>9</v>
      </c>
      <c r="K46" s="149" t="str">
        <f>K43</f>
        <v>Weight of mark in the maximum score</v>
      </c>
      <c r="L46" s="150"/>
      <c r="M46" s="150"/>
      <c r="N46" s="150"/>
      <c r="O46" s="151"/>
      <c r="P46" s="26"/>
    </row>
    <row r="47" spans="2:18" ht="60.75" customHeight="1" x14ac:dyDescent="0.3">
      <c r="B47" s="146" t="s">
        <v>186</v>
      </c>
      <c r="C47" s="146"/>
      <c r="D47" s="146"/>
      <c r="E47" s="146"/>
      <c r="F47" s="146"/>
      <c r="G47" s="146"/>
      <c r="H47" s="7" t="s">
        <v>37</v>
      </c>
      <c r="I47" s="57">
        <v>3</v>
      </c>
      <c r="J47" s="31">
        <f>IF(P47=0,K47,(IF(P47=1,L47,(IF(P47=2,M47,(IF(P47=3,N47,(IF(P47=4,O47,N/A)))))))))</f>
        <v>3</v>
      </c>
      <c r="K47" s="58">
        <f>I47/$O$41*$K$41</f>
        <v>0</v>
      </c>
      <c r="L47" s="58">
        <f>I47/$O$41*$L$41</f>
        <v>0.75</v>
      </c>
      <c r="M47" s="59">
        <f>I47/$O$41*$M$41</f>
        <v>1.5</v>
      </c>
      <c r="N47" s="58">
        <f>I47/$O$41*$N$41</f>
        <v>2.25</v>
      </c>
      <c r="O47" s="58">
        <f>I47/$O$41*$O$41</f>
        <v>3</v>
      </c>
      <c r="P47" s="32">
        <v>4</v>
      </c>
    </row>
    <row r="48" spans="2:18" ht="54" customHeight="1" x14ac:dyDescent="0.3">
      <c r="B48" s="146" t="s">
        <v>187</v>
      </c>
      <c r="C48" s="146"/>
      <c r="D48" s="146"/>
      <c r="E48" s="146"/>
      <c r="F48" s="146"/>
      <c r="G48" s="146"/>
      <c r="H48" s="30" t="s">
        <v>38</v>
      </c>
      <c r="I48" s="57">
        <v>3</v>
      </c>
      <c r="J48" s="31">
        <f>IF(P48=0,K48,(IF(P48=1,L48,(IF(P48=2,M48,(IF(P48=3,N48,(IF(P48=4,O48,N/A)))))))))</f>
        <v>3</v>
      </c>
      <c r="K48" s="58">
        <f>I48/$O$41*$K$41</f>
        <v>0</v>
      </c>
      <c r="L48" s="58">
        <f>I48/$O$41*$L$41</f>
        <v>0.75</v>
      </c>
      <c r="M48" s="59">
        <f>I48/$O$41*$M$41</f>
        <v>1.5</v>
      </c>
      <c r="N48" s="58">
        <f>I48/$O$41*$N$41</f>
        <v>2.25</v>
      </c>
      <c r="O48" s="58">
        <f>I48/$O$41*$O$41</f>
        <v>3</v>
      </c>
      <c r="P48" s="32">
        <v>4</v>
      </c>
    </row>
    <row r="49" spans="2:16" ht="40.5" customHeight="1" x14ac:dyDescent="0.3">
      <c r="B49" s="146" t="s">
        <v>188</v>
      </c>
      <c r="C49" s="146"/>
      <c r="D49" s="146"/>
      <c r="E49" s="146"/>
      <c r="F49" s="146"/>
      <c r="G49" s="146"/>
      <c r="H49" s="7" t="s">
        <v>39</v>
      </c>
      <c r="I49" s="57">
        <v>3</v>
      </c>
      <c r="J49" s="31">
        <f>IF(P49=0,K49,(IF(P49=1,L49,(IF(P49=2,M49,(IF(P49=3,N49,(IF(P49=4,O49,N/A)))))))))</f>
        <v>3</v>
      </c>
      <c r="K49" s="58">
        <f>I49/$O$41*$K$41</f>
        <v>0</v>
      </c>
      <c r="L49" s="58">
        <f>I49/$O$41*$L$41</f>
        <v>0.75</v>
      </c>
      <c r="M49" s="59">
        <f>I49/$O$41*$M$41</f>
        <v>1.5</v>
      </c>
      <c r="N49" s="58">
        <f>I49/$O$41*$N$41</f>
        <v>2.25</v>
      </c>
      <c r="O49" s="58">
        <f>I49/$O$41*$O$41</f>
        <v>3</v>
      </c>
      <c r="P49" s="32">
        <v>4</v>
      </c>
    </row>
    <row r="50" spans="2:16" ht="46.5" customHeight="1" x14ac:dyDescent="0.3">
      <c r="B50" s="147" t="s">
        <v>40</v>
      </c>
      <c r="C50" s="148"/>
      <c r="D50" s="148"/>
      <c r="E50" s="148"/>
      <c r="F50" s="148"/>
      <c r="G50" s="148"/>
      <c r="H50" s="33"/>
      <c r="I50" s="26">
        <f>I51+I52+I53</f>
        <v>6</v>
      </c>
      <c r="J50" s="29">
        <f>J51+J52+J53</f>
        <v>6</v>
      </c>
      <c r="K50" s="149" t="str">
        <f>K43</f>
        <v>Weight of mark in the maximum score</v>
      </c>
      <c r="L50" s="150"/>
      <c r="M50" s="150"/>
      <c r="N50" s="150"/>
      <c r="O50" s="151"/>
      <c r="P50" s="26"/>
    </row>
    <row r="51" spans="2:16" ht="44.25" customHeight="1" x14ac:dyDescent="0.3">
      <c r="B51" s="146" t="s">
        <v>41</v>
      </c>
      <c r="C51" s="146"/>
      <c r="D51" s="146"/>
      <c r="E51" s="146"/>
      <c r="F51" s="146"/>
      <c r="G51" s="146"/>
      <c r="H51" s="7" t="s">
        <v>42</v>
      </c>
      <c r="I51" s="57">
        <v>2</v>
      </c>
      <c r="J51" s="31">
        <f>IF(P51=0,K51,(IF(P51=1,L51,(IF(P51=2,M51,(IF(P51=3,N51,(IF(P51=4,O51,N/A)))))))))</f>
        <v>2</v>
      </c>
      <c r="K51" s="58">
        <f>I51/$O$41*$K$41</f>
        <v>0</v>
      </c>
      <c r="L51" s="58">
        <f>I51/$O$41*$L$41</f>
        <v>0.5</v>
      </c>
      <c r="M51" s="59">
        <f>I51/$O$41*$M$41</f>
        <v>1</v>
      </c>
      <c r="N51" s="58">
        <f>I51/$O$41*$N$41</f>
        <v>1.5</v>
      </c>
      <c r="O51" s="58">
        <f>I51/$O$41*$O$41</f>
        <v>2</v>
      </c>
      <c r="P51" s="32">
        <v>4</v>
      </c>
    </row>
    <row r="52" spans="2:16" ht="37.5" customHeight="1" x14ac:dyDescent="0.3">
      <c r="B52" s="146" t="s">
        <v>43</v>
      </c>
      <c r="C52" s="146"/>
      <c r="D52" s="146"/>
      <c r="E52" s="146"/>
      <c r="F52" s="146"/>
      <c r="G52" s="146"/>
      <c r="H52" s="7" t="s">
        <v>44</v>
      </c>
      <c r="I52" s="57">
        <v>2</v>
      </c>
      <c r="J52" s="31">
        <f>IF(P52=0,K52,(IF(P52=1,L52,(IF(P52=2,M52,(IF(P52=3,N52,(IF(P52=4,O52,N/A)))))))))</f>
        <v>2</v>
      </c>
      <c r="K52" s="58">
        <f>I52/$O$41*$K$41</f>
        <v>0</v>
      </c>
      <c r="L52" s="58">
        <f>I52/$O$41*$L$41</f>
        <v>0.5</v>
      </c>
      <c r="M52" s="59">
        <f>I52/$O$41*$M$41</f>
        <v>1</v>
      </c>
      <c r="N52" s="58">
        <f>I52/$O$41*$N$41</f>
        <v>1.5</v>
      </c>
      <c r="O52" s="58">
        <f>I52/$O$41*$O$41</f>
        <v>2</v>
      </c>
      <c r="P52" s="32">
        <v>4</v>
      </c>
    </row>
    <row r="53" spans="2:16" ht="51.75" customHeight="1" x14ac:dyDescent="0.3">
      <c r="B53" s="146" t="s">
        <v>45</v>
      </c>
      <c r="C53" s="146"/>
      <c r="D53" s="146"/>
      <c r="E53" s="146"/>
      <c r="F53" s="146"/>
      <c r="G53" s="146"/>
      <c r="H53" s="7" t="s">
        <v>44</v>
      </c>
      <c r="I53" s="57">
        <v>2</v>
      </c>
      <c r="J53" s="31">
        <f>IF(P53=0,K53,(IF(P53=1,L53,(IF(P53=2,M53,(IF(P53=3,N53,(IF(P53=4,O53,N/A)))))))))</f>
        <v>2</v>
      </c>
      <c r="K53" s="58">
        <f>I53/$O$41*$K$41</f>
        <v>0</v>
      </c>
      <c r="L53" s="58">
        <f>I53/$O$41*$L$41</f>
        <v>0.5</v>
      </c>
      <c r="M53" s="59">
        <f>I53/$O$41*$M$41</f>
        <v>1</v>
      </c>
      <c r="N53" s="58">
        <f>I53/$O$41*$N$41</f>
        <v>1.5</v>
      </c>
      <c r="O53" s="58">
        <f>I53/$O$41*$O$41</f>
        <v>2</v>
      </c>
      <c r="P53" s="32">
        <v>4</v>
      </c>
    </row>
    <row r="54" spans="2:16" ht="39.75" customHeight="1" x14ac:dyDescent="0.3">
      <c r="B54" s="159" t="s">
        <v>189</v>
      </c>
      <c r="C54" s="159"/>
      <c r="D54" s="159"/>
      <c r="E54" s="159"/>
      <c r="F54" s="159"/>
      <c r="G54" s="159"/>
      <c r="H54" s="34"/>
      <c r="I54" s="34">
        <f>I50+I46+I43</f>
        <v>20</v>
      </c>
      <c r="J54" s="35">
        <f>J44+J45+J47+J48+J49+J51+J52+J53</f>
        <v>17.5</v>
      </c>
      <c r="K54" s="160"/>
      <c r="L54" s="161"/>
      <c r="M54" s="161"/>
      <c r="N54" s="161"/>
      <c r="O54" s="162"/>
      <c r="P54" s="34"/>
    </row>
    <row r="55" spans="2:16" ht="41.25" customHeight="1" x14ac:dyDescent="0.3">
      <c r="B55" s="163" t="s">
        <v>181</v>
      </c>
      <c r="C55" s="163"/>
      <c r="D55" s="163"/>
      <c r="E55" s="163"/>
      <c r="F55" s="163"/>
      <c r="G55" s="163"/>
      <c r="H55" s="164"/>
      <c r="I55" s="122" t="str">
        <f>I41</f>
        <v>Maximum score</v>
      </c>
      <c r="J55" s="165" t="str">
        <f>J41</f>
        <v xml:space="preserve">Mark awarded by assessor converted into points based on the simulation
</v>
      </c>
      <c r="K55" s="53">
        <v>0</v>
      </c>
      <c r="L55" s="53">
        <v>1</v>
      </c>
      <c r="M55" s="53">
        <v>2</v>
      </c>
      <c r="N55" s="53">
        <v>3</v>
      </c>
      <c r="O55" s="53">
        <v>4</v>
      </c>
      <c r="P55" s="152" t="str">
        <f>P41</f>
        <v>Mark awarded by assessor - simulation</v>
      </c>
    </row>
    <row r="56" spans="2:16" ht="88.5" customHeight="1" x14ac:dyDescent="0.3">
      <c r="B56" s="163"/>
      <c r="C56" s="163"/>
      <c r="D56" s="163"/>
      <c r="E56" s="163"/>
      <c r="F56" s="163"/>
      <c r="G56" s="163"/>
      <c r="H56" s="164"/>
      <c r="I56" s="123"/>
      <c r="J56" s="165"/>
      <c r="K56" s="54" t="s">
        <v>27</v>
      </c>
      <c r="L56" s="53" t="s">
        <v>46</v>
      </c>
      <c r="M56" s="53" t="s">
        <v>29</v>
      </c>
      <c r="N56" s="53" t="s">
        <v>30</v>
      </c>
      <c r="O56" s="53" t="s">
        <v>31</v>
      </c>
      <c r="P56" s="153"/>
    </row>
    <row r="57" spans="2:16" ht="45" customHeight="1" x14ac:dyDescent="0.3">
      <c r="B57" s="154" t="s">
        <v>190</v>
      </c>
      <c r="C57" s="155"/>
      <c r="D57" s="155"/>
      <c r="E57" s="155"/>
      <c r="F57" s="155"/>
      <c r="G57" s="155"/>
      <c r="H57" s="33"/>
      <c r="I57" s="36">
        <f>I58+I59+I60</f>
        <v>15</v>
      </c>
      <c r="J57" s="37">
        <f>J58+J59+J60</f>
        <v>15</v>
      </c>
      <c r="K57" s="149" t="str">
        <f>K43</f>
        <v>Weight of mark in the maximum score</v>
      </c>
      <c r="L57" s="150"/>
      <c r="M57" s="150"/>
      <c r="N57" s="150"/>
      <c r="O57" s="151"/>
      <c r="P57" s="36"/>
    </row>
    <row r="58" spans="2:16" ht="63" customHeight="1" x14ac:dyDescent="0.3">
      <c r="B58" s="158" t="s">
        <v>191</v>
      </c>
      <c r="C58" s="158"/>
      <c r="D58" s="158"/>
      <c r="E58" s="158"/>
      <c r="F58" s="158"/>
      <c r="G58" s="158"/>
      <c r="H58" s="7" t="s">
        <v>47</v>
      </c>
      <c r="I58" s="57">
        <v>5</v>
      </c>
      <c r="J58" s="31">
        <f>IF(P58=0,K58,(IF(P58=1,L58,(IF(P58=2,M58,(IF(P58=3,N58,(IF(P58=4,O58,N/A)))))))))</f>
        <v>5</v>
      </c>
      <c r="K58" s="58">
        <f>I58/$O$55*$K$55</f>
        <v>0</v>
      </c>
      <c r="L58" s="58">
        <f>I58/$O$55*$L$55</f>
        <v>1.25</v>
      </c>
      <c r="M58" s="58">
        <f>I58/$O$55*$M$55</f>
        <v>2.5</v>
      </c>
      <c r="N58" s="58">
        <f>I58/$O$55*$N$55</f>
        <v>3.75</v>
      </c>
      <c r="O58" s="58">
        <f>I58/$O$55*$O$55</f>
        <v>5</v>
      </c>
      <c r="P58" s="32">
        <v>4</v>
      </c>
    </row>
    <row r="59" spans="2:16" ht="48.75" customHeight="1" x14ac:dyDescent="0.3">
      <c r="B59" s="158" t="s">
        <v>192</v>
      </c>
      <c r="C59" s="158"/>
      <c r="D59" s="158"/>
      <c r="E59" s="158"/>
      <c r="F59" s="158"/>
      <c r="G59" s="158"/>
      <c r="H59" s="7" t="s">
        <v>47</v>
      </c>
      <c r="I59" s="57">
        <v>5</v>
      </c>
      <c r="J59" s="31">
        <f>IF(P59=0,K59,(IF(P59=1,L59,(IF(P59=2,M59,(IF(P59=3,N59,(IF(P59=4,O59,N/A)))))))))</f>
        <v>5</v>
      </c>
      <c r="K59" s="58">
        <f>I59/$O$55*$K$55</f>
        <v>0</v>
      </c>
      <c r="L59" s="58">
        <f>I59/$O$55*$L$55</f>
        <v>1.25</v>
      </c>
      <c r="M59" s="58">
        <f>I59/$O$55*$M$55</f>
        <v>2.5</v>
      </c>
      <c r="N59" s="58">
        <f>I59/$O$55*$N$55</f>
        <v>3.75</v>
      </c>
      <c r="O59" s="58">
        <f>I59/$O$55*$O$55</f>
        <v>5</v>
      </c>
      <c r="P59" s="32">
        <v>4</v>
      </c>
    </row>
    <row r="60" spans="2:16" ht="63.75" customHeight="1" x14ac:dyDescent="0.3">
      <c r="B60" s="146" t="s">
        <v>193</v>
      </c>
      <c r="C60" s="146"/>
      <c r="D60" s="146"/>
      <c r="E60" s="146"/>
      <c r="F60" s="146"/>
      <c r="G60" s="146"/>
      <c r="H60" s="7" t="s">
        <v>47</v>
      </c>
      <c r="I60" s="57">
        <v>5</v>
      </c>
      <c r="J60" s="31">
        <f>IF(P60=0,K60,(IF(P60=1,L60,(IF(P60=2,M60,(IF(P60=3,N60,(IF(P60=4,O60,N/A)))))))))</f>
        <v>5</v>
      </c>
      <c r="K60" s="58">
        <f>I60/$O$55*$K$55</f>
        <v>0</v>
      </c>
      <c r="L60" s="58">
        <f>I60/$O$55*$L$55</f>
        <v>1.25</v>
      </c>
      <c r="M60" s="58">
        <f>I60/$O$55*$M$55</f>
        <v>2.5</v>
      </c>
      <c r="N60" s="58">
        <f>I60/$O$55*$N$55</f>
        <v>3.75</v>
      </c>
      <c r="O60" s="58">
        <f>I60/$O$55*$O$55</f>
        <v>5</v>
      </c>
      <c r="P60" s="32">
        <v>4</v>
      </c>
    </row>
    <row r="61" spans="2:16" ht="43.5" customHeight="1" x14ac:dyDescent="0.3">
      <c r="B61" s="166" t="s">
        <v>194</v>
      </c>
      <c r="C61" s="166"/>
      <c r="D61" s="166"/>
      <c r="E61" s="166"/>
      <c r="F61" s="166"/>
      <c r="G61" s="166"/>
      <c r="H61" s="38"/>
      <c r="I61" s="34">
        <f>I58+I59+I60</f>
        <v>15</v>
      </c>
      <c r="J61" s="35">
        <f>J58+J59+J60</f>
        <v>15</v>
      </c>
      <c r="K61" s="167"/>
      <c r="L61" s="168"/>
      <c r="M61" s="168"/>
      <c r="N61" s="168"/>
      <c r="O61" s="169"/>
      <c r="P61" s="34"/>
    </row>
    <row r="62" spans="2:16" ht="45.75" customHeight="1" x14ac:dyDescent="0.3">
      <c r="B62" s="163" t="s">
        <v>48</v>
      </c>
      <c r="C62" s="163"/>
      <c r="D62" s="163"/>
      <c r="E62" s="163"/>
      <c r="F62" s="163"/>
      <c r="G62" s="163"/>
      <c r="H62" s="171"/>
      <c r="I62" s="122" t="str">
        <f>I55</f>
        <v>Maximum score</v>
      </c>
      <c r="J62" s="165" t="str">
        <f>J55</f>
        <v xml:space="preserve">Mark awarded by assessor converted into points based on the simulation
</v>
      </c>
      <c r="K62" s="53">
        <v>0</v>
      </c>
      <c r="L62" s="53">
        <v>1</v>
      </c>
      <c r="M62" s="53">
        <v>2</v>
      </c>
      <c r="N62" s="53">
        <v>3</v>
      </c>
      <c r="O62" s="53">
        <v>4</v>
      </c>
      <c r="P62" s="152" t="str">
        <f>P41</f>
        <v>Mark awarded by assessor - simulation</v>
      </c>
    </row>
    <row r="63" spans="2:16" ht="95.25" customHeight="1" x14ac:dyDescent="0.3">
      <c r="B63" s="170"/>
      <c r="C63" s="170"/>
      <c r="D63" s="170"/>
      <c r="E63" s="170"/>
      <c r="F63" s="170"/>
      <c r="G63" s="170"/>
      <c r="H63" s="172"/>
      <c r="I63" s="123"/>
      <c r="J63" s="165"/>
      <c r="K63" s="54" t="s">
        <v>27</v>
      </c>
      <c r="L63" s="53" t="s">
        <v>46</v>
      </c>
      <c r="M63" s="53" t="s">
        <v>29</v>
      </c>
      <c r="N63" s="53" t="s">
        <v>30</v>
      </c>
      <c r="O63" s="53" t="s">
        <v>31</v>
      </c>
      <c r="P63" s="153"/>
    </row>
    <row r="64" spans="2:16" ht="44.25" customHeight="1" x14ac:dyDescent="0.3">
      <c r="B64" s="147" t="s">
        <v>49</v>
      </c>
      <c r="C64" s="148"/>
      <c r="D64" s="148"/>
      <c r="E64" s="148"/>
      <c r="F64" s="148"/>
      <c r="G64" s="148"/>
      <c r="H64" s="39"/>
      <c r="I64" s="26">
        <f>I65+I67+I68+I66</f>
        <v>10</v>
      </c>
      <c r="J64" s="29">
        <f>J65+J66+J67+J68</f>
        <v>8.5</v>
      </c>
      <c r="K64" s="149" t="str">
        <f>K57</f>
        <v>Weight of mark in the maximum score</v>
      </c>
      <c r="L64" s="150"/>
      <c r="M64" s="150"/>
      <c r="N64" s="150"/>
      <c r="O64" s="151"/>
      <c r="P64" s="26"/>
    </row>
    <row r="65" spans="2:17" ht="54.75" customHeight="1" x14ac:dyDescent="0.3">
      <c r="B65" s="146" t="s">
        <v>50</v>
      </c>
      <c r="C65" s="146"/>
      <c r="D65" s="146"/>
      <c r="E65" s="146"/>
      <c r="F65" s="146"/>
      <c r="G65" s="146"/>
      <c r="H65" s="30" t="s">
        <v>51</v>
      </c>
      <c r="I65" s="57">
        <v>2</v>
      </c>
      <c r="J65" s="31">
        <f>IF(P65=0,K65,(IF(P65=1,L65,(IF(P65=2,M65,(IF(P65=3,N65,(IF(P65=4,O65,N/A)))))))))</f>
        <v>2</v>
      </c>
      <c r="K65" s="58">
        <f>I65/$O$62*$K$62</f>
        <v>0</v>
      </c>
      <c r="L65" s="58">
        <f>I65/$O$62*$L$62</f>
        <v>0.5</v>
      </c>
      <c r="M65" s="58">
        <f>I65/$O$62*$M$62</f>
        <v>1</v>
      </c>
      <c r="N65" s="58">
        <f>I65/$O$62*$N$62</f>
        <v>1.5</v>
      </c>
      <c r="O65" s="58">
        <f>I65/$O$62*$O$62</f>
        <v>2</v>
      </c>
      <c r="P65" s="32">
        <v>4</v>
      </c>
    </row>
    <row r="66" spans="2:17" ht="188.25" customHeight="1" x14ac:dyDescent="0.3">
      <c r="B66" s="158" t="s">
        <v>195</v>
      </c>
      <c r="C66" s="158"/>
      <c r="D66" s="158"/>
      <c r="E66" s="158"/>
      <c r="F66" s="158"/>
      <c r="G66" s="158"/>
      <c r="H66" s="30" t="s">
        <v>52</v>
      </c>
      <c r="I66" s="68">
        <v>3</v>
      </c>
      <c r="J66" s="31">
        <f>IF(P66=0,K66,(IF(P66=1,L66,(IF(P66=2,M66,(IF(P66=3,N66,(IF(P66=4,O66,N/A)))))))))</f>
        <v>3</v>
      </c>
      <c r="K66" s="58">
        <f>I66/$O$62*$K$62</f>
        <v>0</v>
      </c>
      <c r="L66" s="58">
        <f>I66/$O$62*$L$62</f>
        <v>0.75</v>
      </c>
      <c r="M66" s="58">
        <f>I66/$O$62*$M$62</f>
        <v>1.5</v>
      </c>
      <c r="N66" s="58">
        <f>I66/$O$62*$N$62</f>
        <v>2.25</v>
      </c>
      <c r="O66" s="58">
        <f>I66/$O$62*$O$62</f>
        <v>3</v>
      </c>
      <c r="P66" s="32">
        <v>4</v>
      </c>
    </row>
    <row r="67" spans="2:17" ht="49.5" x14ac:dyDescent="0.3">
      <c r="B67" s="146" t="s">
        <v>176</v>
      </c>
      <c r="C67" s="146"/>
      <c r="D67" s="146"/>
      <c r="E67" s="146"/>
      <c r="F67" s="146"/>
      <c r="G67" s="146"/>
      <c r="H67" s="56" t="s">
        <v>38</v>
      </c>
      <c r="I67" s="57">
        <v>2</v>
      </c>
      <c r="J67" s="31">
        <f>IF(P67=0,K67,(IF(P67=1,L67,(IF(P67=2,M67,(IF(P67=3,N67,(IF(P67=4,O67,N/A)))))))))</f>
        <v>0.5</v>
      </c>
      <c r="K67" s="58">
        <f>I67/$O$62*$K$62</f>
        <v>0</v>
      </c>
      <c r="L67" s="58">
        <f>I67/$O$62*$L$62</f>
        <v>0.5</v>
      </c>
      <c r="M67" s="58">
        <f>I67/$O$62*$M$62</f>
        <v>1</v>
      </c>
      <c r="N67" s="58">
        <f>I67/$O$62*$N$62</f>
        <v>1.5</v>
      </c>
      <c r="O67" s="58">
        <f>I67/$O$62*$O$62</f>
        <v>2</v>
      </c>
      <c r="P67" s="32">
        <v>1</v>
      </c>
    </row>
    <row r="68" spans="2:17" ht="55.5" customHeight="1" x14ac:dyDescent="0.3">
      <c r="B68" s="146" t="s">
        <v>177</v>
      </c>
      <c r="C68" s="146"/>
      <c r="D68" s="146"/>
      <c r="E68" s="146"/>
      <c r="F68" s="146"/>
      <c r="G68" s="146"/>
      <c r="H68" s="30" t="s">
        <v>52</v>
      </c>
      <c r="I68" s="68">
        <v>3</v>
      </c>
      <c r="J68" s="31">
        <f>IF(P68=0,K68,(IF(P68=1,L68,(IF(P68=2,M68,(IF(P68=3,N68,(IF(P68=4,O68,N/A)))))))))</f>
        <v>3</v>
      </c>
      <c r="K68" s="58">
        <f>I68/$O$62*$K$62</f>
        <v>0</v>
      </c>
      <c r="L68" s="58">
        <f>I68/$O$62*$L$62</f>
        <v>0.75</v>
      </c>
      <c r="M68" s="58">
        <f>I68/$O$62*$M$62</f>
        <v>1.5</v>
      </c>
      <c r="N68" s="58">
        <f>I68/$O$62*$N$62</f>
        <v>2.25</v>
      </c>
      <c r="O68" s="58">
        <f>I68/$O$62*$O$62</f>
        <v>3</v>
      </c>
      <c r="P68" s="32">
        <v>4</v>
      </c>
      <c r="Q68" s="67"/>
    </row>
    <row r="69" spans="2:17" ht="41.25" customHeight="1" x14ac:dyDescent="0.3">
      <c r="B69" s="173" t="s">
        <v>196</v>
      </c>
      <c r="C69" s="174"/>
      <c r="D69" s="174"/>
      <c r="E69" s="174"/>
      <c r="F69" s="174"/>
      <c r="G69" s="174"/>
      <c r="H69" s="39"/>
      <c r="I69" s="26">
        <f>I70+I71</f>
        <v>4</v>
      </c>
      <c r="J69" s="29">
        <f>J70+J71</f>
        <v>4</v>
      </c>
      <c r="K69" s="149" t="str">
        <f>K64</f>
        <v>Weight of mark in the maximum score</v>
      </c>
      <c r="L69" s="150"/>
      <c r="M69" s="150"/>
      <c r="N69" s="150"/>
      <c r="O69" s="151"/>
      <c r="P69" s="26"/>
    </row>
    <row r="70" spans="2:17" ht="189.75" customHeight="1" x14ac:dyDescent="0.3">
      <c r="B70" s="175" t="s">
        <v>197</v>
      </c>
      <c r="C70" s="176"/>
      <c r="D70" s="176"/>
      <c r="E70" s="176"/>
      <c r="F70" s="176"/>
      <c r="G70" s="177"/>
      <c r="H70" s="7" t="s">
        <v>53</v>
      </c>
      <c r="I70" s="57">
        <v>2</v>
      </c>
      <c r="J70" s="31">
        <f>IF(P70=0,K70,(IF(P70=1,L70,(IF(P70=2,M70,(IF(P70=3,N70,(IF(P70=4,O70,N/A)))))))))</f>
        <v>2</v>
      </c>
      <c r="K70" s="58">
        <f>I70/$O$62*$K$62</f>
        <v>0</v>
      </c>
      <c r="L70" s="58">
        <f>I70/$O$62*$L$62</f>
        <v>0.5</v>
      </c>
      <c r="M70" s="58">
        <f>I70/$O$62*$M$62</f>
        <v>1</v>
      </c>
      <c r="N70" s="58">
        <f>I70/$O$62*$N$62</f>
        <v>1.5</v>
      </c>
      <c r="O70" s="58">
        <f>I70/$O$62*$O$62</f>
        <v>2</v>
      </c>
      <c r="P70" s="32">
        <v>4</v>
      </c>
    </row>
    <row r="71" spans="2:17" ht="54" customHeight="1" x14ac:dyDescent="0.3">
      <c r="B71" s="146" t="s">
        <v>178</v>
      </c>
      <c r="C71" s="146"/>
      <c r="D71" s="146"/>
      <c r="E71" s="146"/>
      <c r="F71" s="146"/>
      <c r="G71" s="146"/>
      <c r="H71" s="7" t="s">
        <v>54</v>
      </c>
      <c r="I71" s="57">
        <v>2</v>
      </c>
      <c r="J71" s="31">
        <f>IF(P71=0,K71,(IF(P71=1,L71,(IF(P71=2,M71,(IF(P71=3,N71,(IF(P71=4,O71,N/A)))))))))</f>
        <v>2</v>
      </c>
      <c r="K71" s="58">
        <f>I71/$O$62*$K$62</f>
        <v>0</v>
      </c>
      <c r="L71" s="58">
        <f>I71/$O$62*$L$62</f>
        <v>0.5</v>
      </c>
      <c r="M71" s="58">
        <f>I71/$O$62*$M$62</f>
        <v>1</v>
      </c>
      <c r="N71" s="58">
        <f>I71/$O$62*$N$62</f>
        <v>1.5</v>
      </c>
      <c r="O71" s="58">
        <f>I71/$O$62*$O$62</f>
        <v>2</v>
      </c>
      <c r="P71" s="32">
        <v>4</v>
      </c>
    </row>
    <row r="72" spans="2:17" ht="39.75" customHeight="1" x14ac:dyDescent="0.3">
      <c r="B72" s="166" t="s">
        <v>55</v>
      </c>
      <c r="C72" s="166"/>
      <c r="D72" s="166"/>
      <c r="E72" s="166"/>
      <c r="F72" s="166"/>
      <c r="G72" s="166"/>
      <c r="H72" s="38"/>
      <c r="I72" s="34">
        <f>I65+I67+I68+I70+I71+I66</f>
        <v>14</v>
      </c>
      <c r="J72" s="35">
        <f>J69+J64</f>
        <v>12.5</v>
      </c>
      <c r="K72" s="167"/>
      <c r="L72" s="168"/>
      <c r="M72" s="168"/>
      <c r="N72" s="168"/>
      <c r="O72" s="169"/>
      <c r="P72" s="34"/>
    </row>
    <row r="73" spans="2:17" ht="42.75" customHeight="1" x14ac:dyDescent="0.3">
      <c r="B73" s="163" t="s">
        <v>56</v>
      </c>
      <c r="C73" s="163"/>
      <c r="D73" s="163"/>
      <c r="E73" s="163"/>
      <c r="F73" s="163"/>
      <c r="G73" s="163"/>
      <c r="H73" s="164"/>
      <c r="I73" s="122" t="str">
        <f>I62</f>
        <v>Maximum score</v>
      </c>
      <c r="J73" s="124" t="str">
        <f>J62</f>
        <v xml:space="preserve">Mark awarded by assessor converted into points based on the simulation
</v>
      </c>
      <c r="K73" s="53">
        <v>0</v>
      </c>
      <c r="L73" s="53">
        <v>1</v>
      </c>
      <c r="M73" s="53">
        <v>2</v>
      </c>
      <c r="N73" s="53">
        <v>3</v>
      </c>
      <c r="O73" s="53">
        <v>4</v>
      </c>
      <c r="P73" s="152" t="str">
        <f>P41</f>
        <v>Mark awarded by assessor - simulation</v>
      </c>
    </row>
    <row r="74" spans="2:17" ht="70.150000000000006" customHeight="1" x14ac:dyDescent="0.3">
      <c r="B74" s="163"/>
      <c r="C74" s="163"/>
      <c r="D74" s="163"/>
      <c r="E74" s="163"/>
      <c r="F74" s="163"/>
      <c r="G74" s="163"/>
      <c r="H74" s="164"/>
      <c r="I74" s="123"/>
      <c r="J74" s="125"/>
      <c r="K74" s="54" t="s">
        <v>27</v>
      </c>
      <c r="L74" s="53" t="s">
        <v>46</v>
      </c>
      <c r="M74" s="53" t="s">
        <v>29</v>
      </c>
      <c r="N74" s="53" t="s">
        <v>30</v>
      </c>
      <c r="O74" s="53" t="s">
        <v>31</v>
      </c>
      <c r="P74" s="153"/>
    </row>
    <row r="75" spans="2:17" ht="45.75" customHeight="1" x14ac:dyDescent="0.3">
      <c r="B75" s="154" t="s">
        <v>57</v>
      </c>
      <c r="C75" s="155"/>
      <c r="D75" s="155"/>
      <c r="E75" s="155"/>
      <c r="F75" s="155"/>
      <c r="G75" s="155"/>
      <c r="H75" s="40"/>
      <c r="I75" s="26">
        <f>I76+I77+I78+I79</f>
        <v>10</v>
      </c>
      <c r="J75" s="29">
        <f>J76+J77+J78+J79</f>
        <v>10</v>
      </c>
      <c r="K75" s="149" t="str">
        <f>K69</f>
        <v>Weight of mark in the maximum score</v>
      </c>
      <c r="L75" s="150"/>
      <c r="M75" s="150"/>
      <c r="N75" s="150"/>
      <c r="O75" s="151"/>
      <c r="P75" s="26"/>
    </row>
    <row r="76" spans="2:17" ht="70.5" customHeight="1" x14ac:dyDescent="0.3">
      <c r="B76" s="146" t="s">
        <v>58</v>
      </c>
      <c r="C76" s="146"/>
      <c r="D76" s="146"/>
      <c r="E76" s="146"/>
      <c r="F76" s="146"/>
      <c r="G76" s="146"/>
      <c r="H76" s="7" t="s">
        <v>59</v>
      </c>
      <c r="I76" s="57">
        <v>3</v>
      </c>
      <c r="J76" s="31">
        <f>IF(P76=0,K76,(IF(P76=1,L76,(IF(P76=2,M76,(IF(P76=3,N76,(IF(P76=4,O76,N/A)))))))))</f>
        <v>3</v>
      </c>
      <c r="K76" s="58">
        <f>I76/$O$73*$K$73</f>
        <v>0</v>
      </c>
      <c r="L76" s="58">
        <f>I76/$O$73*$L$73</f>
        <v>0.75</v>
      </c>
      <c r="M76" s="58">
        <f>I76/$O$73*$M$73</f>
        <v>1.5</v>
      </c>
      <c r="N76" s="58">
        <f>I76/$O$73*$N$73</f>
        <v>2.25</v>
      </c>
      <c r="O76" s="58">
        <f>I76/$O$73*$O$73</f>
        <v>3</v>
      </c>
      <c r="P76" s="32">
        <v>4</v>
      </c>
    </row>
    <row r="77" spans="2:17" ht="75" customHeight="1" x14ac:dyDescent="0.3">
      <c r="B77" s="146" t="s">
        <v>60</v>
      </c>
      <c r="C77" s="146"/>
      <c r="D77" s="146"/>
      <c r="E77" s="146"/>
      <c r="F77" s="146"/>
      <c r="G77" s="146"/>
      <c r="H77" s="7" t="s">
        <v>59</v>
      </c>
      <c r="I77" s="57">
        <v>2</v>
      </c>
      <c r="J77" s="31">
        <f>IF(P77=0,K77,(IF(P77=1,L77,(IF(P77=2,M77,(IF(P77=3,N77,(IF(P77=4,O77,N/A)))))))))</f>
        <v>2</v>
      </c>
      <c r="K77" s="58">
        <f>I77/$O$73*$K$73</f>
        <v>0</v>
      </c>
      <c r="L77" s="58">
        <f>I77/$O$73*$L$73</f>
        <v>0.5</v>
      </c>
      <c r="M77" s="58">
        <f>I77/$O$73*$M$73</f>
        <v>1</v>
      </c>
      <c r="N77" s="58">
        <f>I77/$O$73*$N$73</f>
        <v>1.5</v>
      </c>
      <c r="O77" s="58">
        <f>I77/$O$73*$O$73</f>
        <v>2</v>
      </c>
      <c r="P77" s="32">
        <v>4</v>
      </c>
    </row>
    <row r="78" spans="2:17" ht="47.25" customHeight="1" x14ac:dyDescent="0.3">
      <c r="B78" s="146" t="s">
        <v>61</v>
      </c>
      <c r="C78" s="146"/>
      <c r="D78" s="146"/>
      <c r="E78" s="146"/>
      <c r="F78" s="146"/>
      <c r="G78" s="146"/>
      <c r="H78" s="7" t="s">
        <v>62</v>
      </c>
      <c r="I78" s="57">
        <v>3</v>
      </c>
      <c r="J78" s="31">
        <f>IF(P78=0,K78,(IF(P78=1,L78,(IF(P78=2,M78,(IF(P78=3,N78,(IF(P78=4,O78,N/A)))))))))</f>
        <v>3</v>
      </c>
      <c r="K78" s="58">
        <f>I78/$O$73*$K$73</f>
        <v>0</v>
      </c>
      <c r="L78" s="58">
        <f>I78/$O$73*$L$73</f>
        <v>0.75</v>
      </c>
      <c r="M78" s="58">
        <f>I78/$O$73*$M$73</f>
        <v>1.5</v>
      </c>
      <c r="N78" s="58">
        <f>I78/$O$73*$N$73</f>
        <v>2.25</v>
      </c>
      <c r="O78" s="58">
        <f>I78/$O$73*$O$73</f>
        <v>3</v>
      </c>
      <c r="P78" s="32">
        <v>4</v>
      </c>
    </row>
    <row r="79" spans="2:17" ht="43.5" customHeight="1" x14ac:dyDescent="0.3">
      <c r="B79" s="146" t="s">
        <v>63</v>
      </c>
      <c r="C79" s="146"/>
      <c r="D79" s="146"/>
      <c r="E79" s="146"/>
      <c r="F79" s="146"/>
      <c r="G79" s="146"/>
      <c r="H79" s="7" t="s">
        <v>59</v>
      </c>
      <c r="I79" s="57">
        <v>2</v>
      </c>
      <c r="J79" s="31">
        <f>IF(P79=0,K79,(IF(P79=1,L79,(IF(P79=2,M79,(IF(P79=3,N79,(IF(P79=4,O79,N/A)))))))))</f>
        <v>2</v>
      </c>
      <c r="K79" s="58">
        <f>I79/$O$73*$K$73</f>
        <v>0</v>
      </c>
      <c r="L79" s="58">
        <f>I79/$O$73*$L$73</f>
        <v>0.5</v>
      </c>
      <c r="M79" s="58">
        <f>I79/$O$73*$M$73</f>
        <v>1</v>
      </c>
      <c r="N79" s="58">
        <f>I79/$O$73*$N$73</f>
        <v>1.5</v>
      </c>
      <c r="O79" s="58">
        <f>I79/$O$73*$O$73</f>
        <v>2</v>
      </c>
      <c r="P79" s="32">
        <v>4</v>
      </c>
    </row>
    <row r="80" spans="2:17" ht="42" customHeight="1" x14ac:dyDescent="0.3">
      <c r="B80" s="166" t="s">
        <v>64</v>
      </c>
      <c r="C80" s="166"/>
      <c r="D80" s="166"/>
      <c r="E80" s="166"/>
      <c r="F80" s="166"/>
      <c r="G80" s="166"/>
      <c r="H80" s="38"/>
      <c r="I80" s="34">
        <f>I76+I77+I78+I79</f>
        <v>10</v>
      </c>
      <c r="J80" s="35">
        <f>J75</f>
        <v>10</v>
      </c>
      <c r="K80" s="167"/>
      <c r="L80" s="168"/>
      <c r="M80" s="168"/>
      <c r="N80" s="168"/>
      <c r="O80" s="169"/>
      <c r="P80" s="34"/>
    </row>
    <row r="81" spans="2:16" ht="50.25" customHeight="1" x14ac:dyDescent="0.3">
      <c r="B81" s="163" t="s">
        <v>65</v>
      </c>
      <c r="C81" s="163"/>
      <c r="D81" s="163"/>
      <c r="E81" s="163"/>
      <c r="F81" s="163"/>
      <c r="G81" s="163"/>
      <c r="H81" s="164"/>
      <c r="I81" s="122" t="str">
        <f>I62</f>
        <v>Maximum score</v>
      </c>
      <c r="J81" s="165" t="str">
        <f>J73</f>
        <v xml:space="preserve">Mark awarded by assessor converted into points based on the simulation
</v>
      </c>
      <c r="K81" s="53">
        <v>0</v>
      </c>
      <c r="L81" s="53">
        <v>1</v>
      </c>
      <c r="M81" s="53">
        <v>2</v>
      </c>
      <c r="N81" s="53">
        <v>3</v>
      </c>
      <c r="O81" s="53">
        <v>4</v>
      </c>
      <c r="P81" s="152" t="str">
        <f>P41</f>
        <v>Mark awarded by assessor - simulation</v>
      </c>
    </row>
    <row r="82" spans="2:16" ht="78" customHeight="1" x14ac:dyDescent="0.3">
      <c r="B82" s="163"/>
      <c r="C82" s="163"/>
      <c r="D82" s="163"/>
      <c r="E82" s="163"/>
      <c r="F82" s="163"/>
      <c r="G82" s="163"/>
      <c r="H82" s="164"/>
      <c r="I82" s="123"/>
      <c r="J82" s="165"/>
      <c r="K82" s="54" t="s">
        <v>27</v>
      </c>
      <c r="L82" s="53" t="s">
        <v>46</v>
      </c>
      <c r="M82" s="53" t="s">
        <v>29</v>
      </c>
      <c r="N82" s="53" t="s">
        <v>30</v>
      </c>
      <c r="O82" s="53" t="s">
        <v>31</v>
      </c>
      <c r="P82" s="153"/>
    </row>
    <row r="83" spans="2:16" ht="51" customHeight="1" x14ac:dyDescent="0.3">
      <c r="B83" s="178"/>
      <c r="C83" s="179"/>
      <c r="D83" s="179"/>
      <c r="E83" s="179"/>
      <c r="F83" s="179"/>
      <c r="G83" s="179"/>
      <c r="H83" s="180"/>
      <c r="I83" s="41">
        <f>I84+I85+I86+I87</f>
        <v>5</v>
      </c>
      <c r="J83" s="37">
        <f>J84+J85+J86+J87</f>
        <v>5</v>
      </c>
      <c r="K83" s="149" t="str">
        <f>K75</f>
        <v>Weight of mark in the maximum score</v>
      </c>
      <c r="L83" s="150"/>
      <c r="M83" s="150"/>
      <c r="N83" s="150"/>
      <c r="O83" s="151"/>
      <c r="P83" s="41"/>
    </row>
    <row r="84" spans="2:16" ht="68.25" customHeight="1" x14ac:dyDescent="0.3">
      <c r="B84" s="146" t="s">
        <v>110</v>
      </c>
      <c r="C84" s="146"/>
      <c r="D84" s="146"/>
      <c r="E84" s="146"/>
      <c r="F84" s="146"/>
      <c r="G84" s="146"/>
      <c r="H84" s="7" t="s">
        <v>66</v>
      </c>
      <c r="I84" s="57">
        <v>1</v>
      </c>
      <c r="J84" s="31">
        <f>IF(P84=0,K84,(IF(P84=1,L84,(IF(P84=2,M84,(IF(P84=3,N84,(IF(P84=4,O84,N/A)))))))))</f>
        <v>1</v>
      </c>
      <c r="K84" s="58">
        <f>I84/$O$81*$K$81</f>
        <v>0</v>
      </c>
      <c r="L84" s="58">
        <f>I84/$O$81*$L$81</f>
        <v>0.25</v>
      </c>
      <c r="M84" s="58">
        <f>I84/$O$81*$M$81</f>
        <v>0.5</v>
      </c>
      <c r="N84" s="58">
        <f>I84/$O$81*$N$81</f>
        <v>0.75</v>
      </c>
      <c r="O84" s="58">
        <f>I84/$O$81*$O$81</f>
        <v>1</v>
      </c>
      <c r="P84" s="32">
        <v>4</v>
      </c>
    </row>
    <row r="85" spans="2:16" ht="58.5" customHeight="1" x14ac:dyDescent="0.3">
      <c r="B85" s="146" t="s">
        <v>67</v>
      </c>
      <c r="C85" s="146"/>
      <c r="D85" s="146"/>
      <c r="E85" s="146"/>
      <c r="F85" s="146"/>
      <c r="G85" s="146"/>
      <c r="H85" s="7" t="s">
        <v>66</v>
      </c>
      <c r="I85" s="57">
        <v>1</v>
      </c>
      <c r="J85" s="31">
        <f>IF(P85=0,K85,(IF(P85=1,L85,(IF(P85=2,M85,(IF(P85=3,N85,(IF(P85=4,O85,N/A)))))))))</f>
        <v>1</v>
      </c>
      <c r="K85" s="58">
        <f>I85/$O$81*$K$81</f>
        <v>0</v>
      </c>
      <c r="L85" s="58">
        <f>I85/$O$81*$L$81</f>
        <v>0.25</v>
      </c>
      <c r="M85" s="58">
        <f>I85/$O$81*$M$81</f>
        <v>0.5</v>
      </c>
      <c r="N85" s="58">
        <f>I85/$O$81*$N$81</f>
        <v>0.75</v>
      </c>
      <c r="O85" s="58">
        <f>I85/$O$81*$O$81</f>
        <v>1</v>
      </c>
      <c r="P85" s="32">
        <v>4</v>
      </c>
    </row>
    <row r="86" spans="2:16" ht="60.75" customHeight="1" x14ac:dyDescent="0.3">
      <c r="B86" s="146" t="s">
        <v>68</v>
      </c>
      <c r="C86" s="146"/>
      <c r="D86" s="146"/>
      <c r="E86" s="146"/>
      <c r="F86" s="146"/>
      <c r="G86" s="146"/>
      <c r="H86" s="7" t="s">
        <v>66</v>
      </c>
      <c r="I86" s="57">
        <v>1</v>
      </c>
      <c r="J86" s="31">
        <f>IF(P86=0,K86,(IF(P86=1,L86,(IF(P86=2,M86,(IF(P86=3,N86,(IF(P86=4,O86,N/A)))))))))</f>
        <v>1</v>
      </c>
      <c r="K86" s="58">
        <f>I86/$O$81*$K$81</f>
        <v>0</v>
      </c>
      <c r="L86" s="58">
        <f>I86/$O$81*$L$81</f>
        <v>0.25</v>
      </c>
      <c r="M86" s="58">
        <f>I86/$O$81*$M$81</f>
        <v>0.5</v>
      </c>
      <c r="N86" s="58">
        <f>I86/$O$81*$N$81</f>
        <v>0.75</v>
      </c>
      <c r="O86" s="58">
        <f>I86/$O$81*$O$81</f>
        <v>1</v>
      </c>
      <c r="P86" s="32">
        <v>4</v>
      </c>
    </row>
    <row r="87" spans="2:16" ht="67.5" customHeight="1" x14ac:dyDescent="0.3">
      <c r="B87" s="146" t="s">
        <v>69</v>
      </c>
      <c r="C87" s="146"/>
      <c r="D87" s="146"/>
      <c r="E87" s="146"/>
      <c r="F87" s="146"/>
      <c r="G87" s="146"/>
      <c r="H87" s="30" t="s">
        <v>70</v>
      </c>
      <c r="I87" s="57">
        <v>2</v>
      </c>
      <c r="J87" s="31">
        <f>IF(P87=0,K87,(IF(P87=1,L87,(IF(P87=2,M87,(IF(P87=3,N87,(IF(P87=4,O87,N/A)))))))))</f>
        <v>2</v>
      </c>
      <c r="K87" s="58">
        <f>I87/$O$81*$K$81</f>
        <v>0</v>
      </c>
      <c r="L87" s="58">
        <f>I87/$O$81*$L$81</f>
        <v>0.5</v>
      </c>
      <c r="M87" s="58">
        <f>I87/$O$81*$M$81</f>
        <v>1</v>
      </c>
      <c r="N87" s="58">
        <f>I87/$O$81*$N$81</f>
        <v>1.5</v>
      </c>
      <c r="O87" s="58">
        <f>I87/$O$81*$O$81</f>
        <v>2</v>
      </c>
      <c r="P87" s="32">
        <v>4</v>
      </c>
    </row>
    <row r="88" spans="2:16" ht="45.75" customHeight="1" x14ac:dyDescent="0.3">
      <c r="B88" s="166" t="s">
        <v>71</v>
      </c>
      <c r="C88" s="166"/>
      <c r="D88" s="166"/>
      <c r="E88" s="166"/>
      <c r="F88" s="166"/>
      <c r="G88" s="166"/>
      <c r="H88" s="42"/>
      <c r="I88" s="34">
        <f>I84+I85+I86+I87</f>
        <v>5</v>
      </c>
      <c r="J88" s="35">
        <f>J84+J85+J86+J87</f>
        <v>5</v>
      </c>
      <c r="K88" s="167"/>
      <c r="L88" s="168"/>
      <c r="M88" s="168"/>
      <c r="N88" s="168"/>
      <c r="O88" s="169"/>
      <c r="P88" s="34"/>
    </row>
    <row r="89" spans="2:16" ht="70.5" customHeight="1" x14ac:dyDescent="0.3">
      <c r="B89" s="181" t="s">
        <v>198</v>
      </c>
      <c r="C89" s="181"/>
      <c r="D89" s="181"/>
      <c r="E89" s="181"/>
      <c r="F89" s="181"/>
      <c r="G89" s="181"/>
      <c r="H89" s="181"/>
      <c r="I89" s="43">
        <f>I88+I80+I72+I61+I54</f>
        <v>64</v>
      </c>
      <c r="J89" s="44">
        <f>J54+J61+J72+J80+J88</f>
        <v>60</v>
      </c>
      <c r="K89" s="45"/>
      <c r="L89" s="45"/>
      <c r="M89" s="45"/>
      <c r="N89" s="45"/>
      <c r="O89" s="46"/>
      <c r="P89" s="47"/>
    </row>
    <row r="90" spans="2:16" ht="72" customHeight="1" x14ac:dyDescent="0.3">
      <c r="B90" s="113" t="s">
        <v>72</v>
      </c>
      <c r="C90" s="113"/>
      <c r="D90" s="113"/>
      <c r="E90" s="113"/>
      <c r="F90" s="113"/>
      <c r="G90" s="113"/>
      <c r="H90" s="113"/>
      <c r="I90" s="113"/>
      <c r="J90" s="113"/>
      <c r="K90" s="113"/>
      <c r="L90" s="113"/>
      <c r="M90" s="113"/>
      <c r="N90" s="113"/>
      <c r="O90" s="113"/>
      <c r="P90" s="34"/>
    </row>
    <row r="91" spans="2:16" ht="58.5" customHeight="1" x14ac:dyDescent="0.3">
      <c r="B91" s="163" t="s">
        <v>73</v>
      </c>
      <c r="C91" s="163"/>
      <c r="D91" s="163"/>
      <c r="E91" s="163"/>
      <c r="F91" s="163"/>
      <c r="G91" s="163"/>
      <c r="H91" s="164"/>
      <c r="I91" s="122" t="str">
        <f>I81</f>
        <v>Maximum score</v>
      </c>
      <c r="J91" s="165" t="str">
        <f>J81</f>
        <v xml:space="preserve">Mark awarded by assessor converted into points based on the simulation
</v>
      </c>
      <c r="K91" s="53">
        <v>0</v>
      </c>
      <c r="L91" s="53">
        <v>1</v>
      </c>
      <c r="M91" s="53">
        <v>2</v>
      </c>
      <c r="N91" s="53">
        <v>3</v>
      </c>
      <c r="O91" s="53">
        <v>4</v>
      </c>
      <c r="P91" s="152" t="str">
        <f>P41</f>
        <v>Mark awarded by assessor - simulation</v>
      </c>
    </row>
    <row r="92" spans="2:16" ht="83.25" customHeight="1" x14ac:dyDescent="0.3">
      <c r="B92" s="163"/>
      <c r="C92" s="163"/>
      <c r="D92" s="163"/>
      <c r="E92" s="163"/>
      <c r="F92" s="163"/>
      <c r="G92" s="163"/>
      <c r="H92" s="164"/>
      <c r="I92" s="123"/>
      <c r="J92" s="165"/>
      <c r="K92" s="54" t="s">
        <v>27</v>
      </c>
      <c r="L92" s="53" t="s">
        <v>46</v>
      </c>
      <c r="M92" s="53" t="s">
        <v>29</v>
      </c>
      <c r="N92" s="53" t="s">
        <v>30</v>
      </c>
      <c r="O92" s="53" t="s">
        <v>31</v>
      </c>
      <c r="P92" s="153"/>
    </row>
    <row r="93" spans="2:16" ht="51" customHeight="1" x14ac:dyDescent="0.3">
      <c r="B93" s="173" t="s">
        <v>74</v>
      </c>
      <c r="C93" s="174"/>
      <c r="D93" s="174"/>
      <c r="E93" s="174"/>
      <c r="F93" s="174"/>
      <c r="G93" s="174"/>
      <c r="H93" s="39"/>
      <c r="I93" s="26">
        <f>I94+I95+I96+I97+I98</f>
        <v>15</v>
      </c>
      <c r="J93" s="29">
        <f>J94+J95+J96+J97+J98</f>
        <v>15</v>
      </c>
      <c r="K93" s="149" t="str">
        <f>K83</f>
        <v>Weight of mark in the maximum score</v>
      </c>
      <c r="L93" s="150"/>
      <c r="M93" s="150"/>
      <c r="N93" s="150"/>
      <c r="O93" s="151"/>
      <c r="P93" s="34"/>
    </row>
    <row r="94" spans="2:16" ht="52.5" customHeight="1" x14ac:dyDescent="0.3">
      <c r="B94" s="146" t="s">
        <v>75</v>
      </c>
      <c r="C94" s="146"/>
      <c r="D94" s="146"/>
      <c r="E94" s="146"/>
      <c r="F94" s="146"/>
      <c r="G94" s="146"/>
      <c r="H94" s="7" t="s">
        <v>76</v>
      </c>
      <c r="I94" s="57">
        <v>3</v>
      </c>
      <c r="J94" s="31">
        <f>IF(P94=0,K94,(IF(P94=1,L94,(IF(P94=2,M94,(IF(P94=3,N94,(IF(P94=4,O94,N/A)))))))))</f>
        <v>3</v>
      </c>
      <c r="K94" s="58">
        <f>I94/$O$91*$K$91</f>
        <v>0</v>
      </c>
      <c r="L94" s="58">
        <f>I94/$O$91*$L$91</f>
        <v>0.75</v>
      </c>
      <c r="M94" s="58">
        <f>I94/$O$91*$M$91</f>
        <v>1.5</v>
      </c>
      <c r="N94" s="58">
        <f>I94/$O$91*$N$91</f>
        <v>2.25</v>
      </c>
      <c r="O94" s="58">
        <f>I94/$O$91*$O$91</f>
        <v>3</v>
      </c>
      <c r="P94" s="32">
        <v>4</v>
      </c>
    </row>
    <row r="95" spans="2:16" ht="63.75" customHeight="1" x14ac:dyDescent="0.3">
      <c r="B95" s="146" t="s">
        <v>77</v>
      </c>
      <c r="C95" s="146"/>
      <c r="D95" s="146"/>
      <c r="E95" s="146"/>
      <c r="F95" s="146"/>
      <c r="G95" s="146"/>
      <c r="H95" s="30" t="s">
        <v>78</v>
      </c>
      <c r="I95" s="57">
        <v>3</v>
      </c>
      <c r="J95" s="31">
        <f>IF(P95=0,K95,(IF(P95=1,L95,(IF(P95=2,M95,(IF(P95=3,N95,(IF(P95=4,O95,N/A)))))))))</f>
        <v>3</v>
      </c>
      <c r="K95" s="58">
        <f>I95/$O$91*$K$91</f>
        <v>0</v>
      </c>
      <c r="L95" s="58">
        <f>I95/$O$91*$L$91</f>
        <v>0.75</v>
      </c>
      <c r="M95" s="58">
        <f>I95/$O$91*$M$91</f>
        <v>1.5</v>
      </c>
      <c r="N95" s="58">
        <f>I95/$O$91*$N$91</f>
        <v>2.25</v>
      </c>
      <c r="O95" s="58">
        <f>I95/$O$91*$O$91</f>
        <v>3</v>
      </c>
      <c r="P95" s="32">
        <v>4</v>
      </c>
    </row>
    <row r="96" spans="2:16" ht="35.25" customHeight="1" x14ac:dyDescent="0.3">
      <c r="B96" s="146" t="s">
        <v>79</v>
      </c>
      <c r="C96" s="146"/>
      <c r="D96" s="146"/>
      <c r="E96" s="146"/>
      <c r="F96" s="146"/>
      <c r="G96" s="146"/>
      <c r="H96" s="56" t="s">
        <v>80</v>
      </c>
      <c r="I96" s="57">
        <v>3</v>
      </c>
      <c r="J96" s="31">
        <f>IF(P96=0,K96,(IF(P96=1,L96,(IF(P96=2,M96,(IF(P96=3,N96,(IF(P96=4,O96,N/A)))))))))</f>
        <v>3</v>
      </c>
      <c r="K96" s="58">
        <f>I96/$O$91*$K$91</f>
        <v>0</v>
      </c>
      <c r="L96" s="58">
        <f>I96/$O$91*$L$91</f>
        <v>0.75</v>
      </c>
      <c r="M96" s="58">
        <f>I96/$O$91*$M$91</f>
        <v>1.5</v>
      </c>
      <c r="N96" s="58">
        <f>I96/$O$91*$N$91</f>
        <v>2.25</v>
      </c>
      <c r="O96" s="58">
        <f>I96/$O$91*$O$91</f>
        <v>3</v>
      </c>
      <c r="P96" s="32">
        <v>4</v>
      </c>
    </row>
    <row r="97" spans="2:16" ht="45" customHeight="1" x14ac:dyDescent="0.3">
      <c r="B97" s="182" t="s">
        <v>81</v>
      </c>
      <c r="C97" s="182"/>
      <c r="D97" s="182"/>
      <c r="E97" s="182"/>
      <c r="F97" s="182"/>
      <c r="G97" s="182"/>
      <c r="H97" s="56" t="s">
        <v>80</v>
      </c>
      <c r="I97" s="57">
        <v>3</v>
      </c>
      <c r="J97" s="31">
        <f>IF(P97=0,K97,(IF(P97=1,L97,(IF(P97=2,M97,(IF(P97=3,N97,(IF(P97=4,O97,N/A)))))))))</f>
        <v>3</v>
      </c>
      <c r="K97" s="58">
        <f>I97/$O$91*$K$91</f>
        <v>0</v>
      </c>
      <c r="L97" s="58">
        <f>I97/$O$91*$L$91</f>
        <v>0.75</v>
      </c>
      <c r="M97" s="58">
        <f>I97/$O$91*$M$91</f>
        <v>1.5</v>
      </c>
      <c r="N97" s="58">
        <f>I97/$O$91*$N$91</f>
        <v>2.25</v>
      </c>
      <c r="O97" s="58">
        <f>I97/$O$91*$O$91</f>
        <v>3</v>
      </c>
      <c r="P97" s="32">
        <v>4</v>
      </c>
    </row>
    <row r="98" spans="2:16" ht="56.25" customHeight="1" x14ac:dyDescent="0.3">
      <c r="B98" s="182" t="s">
        <v>136</v>
      </c>
      <c r="C98" s="182"/>
      <c r="D98" s="182"/>
      <c r="E98" s="182"/>
      <c r="F98" s="182"/>
      <c r="G98" s="182"/>
      <c r="H98" s="30" t="s">
        <v>82</v>
      </c>
      <c r="I98" s="57">
        <v>3</v>
      </c>
      <c r="J98" s="31">
        <f>IF(P98=0,K98,(IF(P98=1,L98,(IF(P98=2,M98,(IF(P98=3,N98,(IF(P98=4,O98,N/A)))))))))</f>
        <v>3</v>
      </c>
      <c r="K98" s="58">
        <f>I98/$O$91*$K$91</f>
        <v>0</v>
      </c>
      <c r="L98" s="58">
        <f>I98/$O$91*$L$91</f>
        <v>0.75</v>
      </c>
      <c r="M98" s="58">
        <f>I98/$O$91*$M$91</f>
        <v>1.5</v>
      </c>
      <c r="N98" s="58">
        <f>I98/$O$91*$N$91</f>
        <v>2.25</v>
      </c>
      <c r="O98" s="58">
        <f>I98/$O$91*$O$91</f>
        <v>3</v>
      </c>
      <c r="P98" s="32">
        <v>4</v>
      </c>
    </row>
    <row r="99" spans="2:16" ht="36.75" customHeight="1" x14ac:dyDescent="0.3">
      <c r="B99" s="166" t="s">
        <v>83</v>
      </c>
      <c r="C99" s="166"/>
      <c r="D99" s="166"/>
      <c r="E99" s="166"/>
      <c r="F99" s="166"/>
      <c r="G99" s="166"/>
      <c r="H99" s="38"/>
      <c r="I99" s="34">
        <f>I94+I95+I96+I97+I98</f>
        <v>15</v>
      </c>
      <c r="J99" s="35">
        <f>J94+J95+J96+J97+J98</f>
        <v>15</v>
      </c>
      <c r="K99" s="167"/>
      <c r="L99" s="168"/>
      <c r="M99" s="168"/>
      <c r="N99" s="168"/>
      <c r="O99" s="169"/>
      <c r="P99" s="34"/>
    </row>
    <row r="100" spans="2:16" ht="37.5" customHeight="1" x14ac:dyDescent="0.3">
      <c r="B100" s="183" t="s">
        <v>84</v>
      </c>
      <c r="C100" s="183"/>
      <c r="D100" s="183"/>
      <c r="E100" s="183"/>
      <c r="F100" s="183"/>
      <c r="G100" s="183"/>
      <c r="H100" s="164"/>
      <c r="I100" s="122" t="str">
        <f>I91</f>
        <v>Maximum score</v>
      </c>
      <c r="J100" s="165" t="str">
        <f>J91</f>
        <v xml:space="preserve">Mark awarded by assessor converted into points based on the simulation
</v>
      </c>
      <c r="K100" s="53">
        <v>0</v>
      </c>
      <c r="L100" s="53">
        <v>1</v>
      </c>
      <c r="M100" s="53">
        <v>2</v>
      </c>
      <c r="N100" s="53">
        <v>3</v>
      </c>
      <c r="O100" s="53">
        <v>4</v>
      </c>
      <c r="P100" s="152" t="str">
        <f>P41</f>
        <v>Mark awarded by assessor - simulation</v>
      </c>
    </row>
    <row r="101" spans="2:16" ht="107.25" customHeight="1" x14ac:dyDescent="0.3">
      <c r="B101" s="183"/>
      <c r="C101" s="183"/>
      <c r="D101" s="183"/>
      <c r="E101" s="183"/>
      <c r="F101" s="183"/>
      <c r="G101" s="183"/>
      <c r="H101" s="164"/>
      <c r="I101" s="123"/>
      <c r="J101" s="165"/>
      <c r="K101" s="54" t="s">
        <v>27</v>
      </c>
      <c r="L101" s="53" t="s">
        <v>46</v>
      </c>
      <c r="M101" s="53" t="s">
        <v>29</v>
      </c>
      <c r="N101" s="53" t="s">
        <v>30</v>
      </c>
      <c r="O101" s="53" t="s">
        <v>31</v>
      </c>
      <c r="P101" s="153"/>
    </row>
    <row r="102" spans="2:16" ht="39.75" customHeight="1" x14ac:dyDescent="0.3">
      <c r="B102" s="173" t="s">
        <v>85</v>
      </c>
      <c r="C102" s="174"/>
      <c r="D102" s="174"/>
      <c r="E102" s="174"/>
      <c r="F102" s="174"/>
      <c r="G102" s="174"/>
      <c r="H102" s="39"/>
      <c r="I102" s="26">
        <v>4</v>
      </c>
      <c r="J102" s="29">
        <f>J103+J104</f>
        <v>4</v>
      </c>
      <c r="K102" s="149" t="str">
        <f>K93</f>
        <v>Weight of mark in the maximum score</v>
      </c>
      <c r="L102" s="150"/>
      <c r="M102" s="150"/>
      <c r="N102" s="150"/>
      <c r="O102" s="151"/>
      <c r="P102" s="26"/>
    </row>
    <row r="103" spans="2:16" ht="58.5" customHeight="1" x14ac:dyDescent="0.3">
      <c r="B103" s="146" t="s">
        <v>86</v>
      </c>
      <c r="C103" s="146"/>
      <c r="D103" s="146"/>
      <c r="E103" s="146"/>
      <c r="F103" s="146"/>
      <c r="G103" s="146"/>
      <c r="H103" s="13" t="s">
        <v>87</v>
      </c>
      <c r="I103" s="57">
        <v>2</v>
      </c>
      <c r="J103" s="31">
        <f>IF(P103=0,K103,(IF(P103=1,L103,(IF(P103=2,M103,(IF(P103=3,N103,(IF(P103=4,O103,N/A)))))))))</f>
        <v>2</v>
      </c>
      <c r="K103" s="58">
        <f>I103/$O$100*$K$100</f>
        <v>0</v>
      </c>
      <c r="L103" s="58">
        <f>I103/$O$100*$L$100</f>
        <v>0.5</v>
      </c>
      <c r="M103" s="58">
        <f>I103/$O$100*$M$100</f>
        <v>1</v>
      </c>
      <c r="N103" s="58">
        <f>I103/$O$100*$N$100</f>
        <v>1.5</v>
      </c>
      <c r="O103" s="58">
        <f>I103/$O$100*$O$100</f>
        <v>2</v>
      </c>
      <c r="P103" s="32">
        <v>4</v>
      </c>
    </row>
    <row r="104" spans="2:16" ht="59.25" customHeight="1" x14ac:dyDescent="0.3">
      <c r="B104" s="146" t="s">
        <v>88</v>
      </c>
      <c r="C104" s="146"/>
      <c r="D104" s="146"/>
      <c r="E104" s="146"/>
      <c r="F104" s="146"/>
      <c r="G104" s="146"/>
      <c r="H104" s="13" t="s">
        <v>89</v>
      </c>
      <c r="I104" s="57">
        <v>2</v>
      </c>
      <c r="J104" s="31">
        <f>IF(P104=0,K104,(IF(P104=1,L104,(IF(P104=2,M104,(IF(P104=3,N104,(IF(P104=4,O104,N/A)))))))))</f>
        <v>2</v>
      </c>
      <c r="K104" s="58">
        <f>I104/$O$100*$K$100</f>
        <v>0</v>
      </c>
      <c r="L104" s="58">
        <f>I104/$O$100*$L$100</f>
        <v>0.5</v>
      </c>
      <c r="M104" s="58">
        <f>I104/$O$100*$M$100</f>
        <v>1</v>
      </c>
      <c r="N104" s="58">
        <f>I104/$O$100*$N$100</f>
        <v>1.5</v>
      </c>
      <c r="O104" s="58">
        <f>I104/$O$100*$O$100</f>
        <v>2</v>
      </c>
      <c r="P104" s="32">
        <v>4</v>
      </c>
    </row>
    <row r="105" spans="2:16" ht="27.75" customHeight="1" x14ac:dyDescent="0.3">
      <c r="B105" s="184" t="s">
        <v>90</v>
      </c>
      <c r="C105" s="184"/>
      <c r="D105" s="184"/>
      <c r="E105" s="184"/>
      <c r="F105" s="184"/>
      <c r="G105" s="184"/>
      <c r="H105" s="38"/>
      <c r="I105" s="34">
        <f>I103+I104</f>
        <v>4</v>
      </c>
      <c r="J105" s="35">
        <f>J103+J104</f>
        <v>4</v>
      </c>
      <c r="K105" s="167"/>
      <c r="L105" s="168"/>
      <c r="M105" s="168"/>
      <c r="N105" s="168"/>
      <c r="O105" s="169"/>
      <c r="P105" s="42"/>
    </row>
    <row r="106" spans="2:16" ht="41.25" customHeight="1" x14ac:dyDescent="0.3">
      <c r="B106" s="163" t="s">
        <v>91</v>
      </c>
      <c r="C106" s="163"/>
      <c r="D106" s="163"/>
      <c r="E106" s="163"/>
      <c r="F106" s="163"/>
      <c r="G106" s="163"/>
      <c r="H106" s="164"/>
      <c r="I106" s="122" t="str">
        <f>I100</f>
        <v>Maximum score</v>
      </c>
      <c r="J106" s="165" t="str">
        <f>J100</f>
        <v xml:space="preserve">Mark awarded by assessor converted into points based on the simulation
</v>
      </c>
      <c r="K106" s="53">
        <v>0</v>
      </c>
      <c r="L106" s="53">
        <v>1</v>
      </c>
      <c r="M106" s="53">
        <v>2</v>
      </c>
      <c r="N106" s="53">
        <v>3</v>
      </c>
      <c r="O106" s="53">
        <v>4</v>
      </c>
      <c r="P106" s="152" t="str">
        <f>P41</f>
        <v>Mark awarded by assessor - simulation</v>
      </c>
    </row>
    <row r="107" spans="2:16" ht="69.599999999999994" customHeight="1" x14ac:dyDescent="0.3">
      <c r="B107" s="163"/>
      <c r="C107" s="163"/>
      <c r="D107" s="163"/>
      <c r="E107" s="163"/>
      <c r="F107" s="163"/>
      <c r="G107" s="163"/>
      <c r="H107" s="164"/>
      <c r="I107" s="123"/>
      <c r="J107" s="165"/>
      <c r="K107" s="54" t="s">
        <v>27</v>
      </c>
      <c r="L107" s="53" t="s">
        <v>46</v>
      </c>
      <c r="M107" s="53" t="s">
        <v>29</v>
      </c>
      <c r="N107" s="53" t="s">
        <v>30</v>
      </c>
      <c r="O107" s="53" t="s">
        <v>31</v>
      </c>
      <c r="P107" s="153"/>
    </row>
    <row r="108" spans="2:16" ht="187.5" customHeight="1" x14ac:dyDescent="0.3">
      <c r="B108" s="157" t="s">
        <v>135</v>
      </c>
      <c r="C108" s="157"/>
      <c r="D108" s="157"/>
      <c r="E108" s="157"/>
      <c r="F108" s="157"/>
      <c r="G108" s="157"/>
      <c r="H108" s="39"/>
      <c r="I108" s="26">
        <f>I109+I110+I111+I112+I113+I114+I115</f>
        <v>17</v>
      </c>
      <c r="J108" s="48">
        <f>J109+J110+J111+J112+J113+J114+J115</f>
        <v>17</v>
      </c>
      <c r="K108" s="149" t="str">
        <f>K102</f>
        <v>Weight of mark in the maximum score</v>
      </c>
      <c r="L108" s="150"/>
      <c r="M108" s="150"/>
      <c r="N108" s="150"/>
      <c r="O108" s="151"/>
      <c r="P108" s="26"/>
    </row>
    <row r="109" spans="2:16" ht="64.5" customHeight="1" x14ac:dyDescent="0.3">
      <c r="B109" s="146" t="s">
        <v>199</v>
      </c>
      <c r="C109" s="146"/>
      <c r="D109" s="146"/>
      <c r="E109" s="146"/>
      <c r="F109" s="146"/>
      <c r="G109" s="146"/>
      <c r="H109" s="30" t="s">
        <v>113</v>
      </c>
      <c r="I109" s="68">
        <v>3</v>
      </c>
      <c r="J109" s="31">
        <f>IF(P109=0,K109,(IF(P109=1,L109,(IF(P109=2,M109,(IF(P109=3,N109,(IF(P109=4,O109,N/A)))))))))</f>
        <v>3</v>
      </c>
      <c r="K109" s="58">
        <f t="shared" ref="K109:K115" si="0">I109/$O$106*$K$106</f>
        <v>0</v>
      </c>
      <c r="L109" s="58">
        <f t="shared" ref="L109:L115" si="1">I109/$O$106*$L$106</f>
        <v>0.75</v>
      </c>
      <c r="M109" s="58">
        <f t="shared" ref="M109:M115" si="2">I109/$O$106*$M$106</f>
        <v>1.5</v>
      </c>
      <c r="N109" s="58">
        <f t="shared" ref="N109:N115" si="3">I109/$O$106*$N$106</f>
        <v>2.25</v>
      </c>
      <c r="O109" s="58">
        <f t="shared" ref="O109:O115" si="4">I109/$O$106*$O$106</f>
        <v>3</v>
      </c>
      <c r="P109" s="32">
        <v>4</v>
      </c>
    </row>
    <row r="110" spans="2:16" ht="30.75" customHeight="1" x14ac:dyDescent="0.3">
      <c r="B110" s="175" t="s">
        <v>200</v>
      </c>
      <c r="C110" s="176"/>
      <c r="D110" s="176"/>
      <c r="E110" s="176"/>
      <c r="F110" s="176"/>
      <c r="G110" s="177"/>
      <c r="H110" s="30" t="s">
        <v>112</v>
      </c>
      <c r="I110" s="68">
        <v>2</v>
      </c>
      <c r="J110" s="31">
        <f>IF(P110=0,K110,(IF(P110=1,L110,(IF(P110=2,M110,(IF(P110=3,N110,(IF(P110=4,O110,N/A)))))))))</f>
        <v>2</v>
      </c>
      <c r="K110" s="58">
        <f t="shared" si="0"/>
        <v>0</v>
      </c>
      <c r="L110" s="58">
        <f t="shared" si="1"/>
        <v>0.5</v>
      </c>
      <c r="M110" s="58">
        <f t="shared" si="2"/>
        <v>1</v>
      </c>
      <c r="N110" s="58">
        <f t="shared" si="3"/>
        <v>1.5</v>
      </c>
      <c r="O110" s="58">
        <f t="shared" si="4"/>
        <v>2</v>
      </c>
      <c r="P110" s="32">
        <v>4</v>
      </c>
    </row>
    <row r="111" spans="2:16" ht="38.25" customHeight="1" x14ac:dyDescent="0.3">
      <c r="B111" s="199" t="s">
        <v>119</v>
      </c>
      <c r="C111" s="200"/>
      <c r="D111" s="200"/>
      <c r="E111" s="200"/>
      <c r="F111" s="200"/>
      <c r="G111" s="201"/>
      <c r="H111" s="30" t="s">
        <v>114</v>
      </c>
      <c r="I111" s="68">
        <v>2</v>
      </c>
      <c r="J111" s="31">
        <f>IF(P111=0,K111,(IF(P111=1,L111,(IF(P111=2,M111,(IF(P111=3,N111,(IF(P111=4,O111,N/A)))))))))</f>
        <v>2</v>
      </c>
      <c r="K111" s="58">
        <f t="shared" si="0"/>
        <v>0</v>
      </c>
      <c r="L111" s="58">
        <f t="shared" si="1"/>
        <v>0.5</v>
      </c>
      <c r="M111" s="58">
        <f t="shared" si="2"/>
        <v>1</v>
      </c>
      <c r="N111" s="58">
        <f t="shared" si="3"/>
        <v>1.5</v>
      </c>
      <c r="O111" s="58">
        <f t="shared" si="4"/>
        <v>2</v>
      </c>
      <c r="P111" s="32">
        <v>4</v>
      </c>
    </row>
    <row r="112" spans="2:16" ht="32.25" customHeight="1" x14ac:dyDescent="0.3">
      <c r="B112" s="175" t="s">
        <v>201</v>
      </c>
      <c r="C112" s="176"/>
      <c r="D112" s="176"/>
      <c r="E112" s="176"/>
      <c r="F112" s="176"/>
      <c r="G112" s="177"/>
      <c r="H112" s="30" t="s">
        <v>115</v>
      </c>
      <c r="I112" s="57">
        <v>3</v>
      </c>
      <c r="J112" s="31">
        <f>IF(P112=0,K112,(IF(P112=1,L112,(IF(P112=2,M112,(IF(P112=3,N112,(IF(P112=4,O112,N/A)))))))))</f>
        <v>3</v>
      </c>
      <c r="K112" s="58">
        <f t="shared" si="0"/>
        <v>0</v>
      </c>
      <c r="L112" s="58">
        <f t="shared" si="1"/>
        <v>0.75</v>
      </c>
      <c r="M112" s="58">
        <f t="shared" si="2"/>
        <v>1.5</v>
      </c>
      <c r="N112" s="58">
        <f t="shared" si="3"/>
        <v>2.25</v>
      </c>
      <c r="O112" s="58">
        <f t="shared" si="4"/>
        <v>3</v>
      </c>
      <c r="P112" s="32">
        <v>4</v>
      </c>
    </row>
    <row r="113" spans="2:16" ht="36" customHeight="1" x14ac:dyDescent="0.3">
      <c r="B113" s="146" t="s">
        <v>120</v>
      </c>
      <c r="C113" s="146"/>
      <c r="D113" s="146"/>
      <c r="E113" s="146"/>
      <c r="F113" s="146"/>
      <c r="G113" s="146"/>
      <c r="H113" s="30" t="s">
        <v>116</v>
      </c>
      <c r="I113" s="57">
        <v>2</v>
      </c>
      <c r="J113" s="31">
        <f>IF(P113=0,K113,(IF(P113=1,L113,(IF(P113=2,M113,(IF(P113=3,N113,(IF(P113=4,O113,N/A)))))))))</f>
        <v>2</v>
      </c>
      <c r="K113" s="58">
        <f t="shared" si="0"/>
        <v>0</v>
      </c>
      <c r="L113" s="58">
        <f t="shared" si="1"/>
        <v>0.5</v>
      </c>
      <c r="M113" s="58">
        <f t="shared" si="2"/>
        <v>1</v>
      </c>
      <c r="N113" s="58">
        <f t="shared" si="3"/>
        <v>1.5</v>
      </c>
      <c r="O113" s="58">
        <f t="shared" si="4"/>
        <v>2</v>
      </c>
      <c r="P113" s="32">
        <v>4</v>
      </c>
    </row>
    <row r="114" spans="2:16" ht="55.5" customHeight="1" x14ac:dyDescent="0.3">
      <c r="B114" s="175" t="s">
        <v>202</v>
      </c>
      <c r="C114" s="176"/>
      <c r="D114" s="176"/>
      <c r="E114" s="176"/>
      <c r="F114" s="176"/>
      <c r="G114" s="177"/>
      <c r="H114" s="30" t="s">
        <v>117</v>
      </c>
      <c r="I114" s="57">
        <v>2</v>
      </c>
      <c r="J114" s="31">
        <f>IF(P114=0,K114,(IF(P114=1,L114,(IF(P114=2,M114,(IF(P114=3,N114,(IF(P114=4,O114,N/A)))))))))</f>
        <v>2</v>
      </c>
      <c r="K114" s="58">
        <f t="shared" si="0"/>
        <v>0</v>
      </c>
      <c r="L114" s="58">
        <f t="shared" si="1"/>
        <v>0.5</v>
      </c>
      <c r="M114" s="58">
        <f t="shared" si="2"/>
        <v>1</v>
      </c>
      <c r="N114" s="58">
        <f t="shared" si="3"/>
        <v>1.5</v>
      </c>
      <c r="O114" s="58">
        <f t="shared" si="4"/>
        <v>2</v>
      </c>
      <c r="P114" s="32">
        <v>4</v>
      </c>
    </row>
    <row r="115" spans="2:16" ht="42.75" customHeight="1" x14ac:dyDescent="0.3">
      <c r="B115" s="146" t="s">
        <v>121</v>
      </c>
      <c r="C115" s="146"/>
      <c r="D115" s="146"/>
      <c r="E115" s="146"/>
      <c r="F115" s="146"/>
      <c r="G115" s="146"/>
      <c r="H115" s="30" t="s">
        <v>118</v>
      </c>
      <c r="I115" s="57">
        <v>3</v>
      </c>
      <c r="J115" s="31">
        <f>IF(P115=0,K115,(IF(P115=1,L115,(IF(P115=2,M115,(IF(P115=3,N115,(IF(P115=4,O115,N/A)))))))))</f>
        <v>3</v>
      </c>
      <c r="K115" s="58">
        <f t="shared" si="0"/>
        <v>0</v>
      </c>
      <c r="L115" s="58">
        <f t="shared" si="1"/>
        <v>0.75</v>
      </c>
      <c r="M115" s="58">
        <f t="shared" si="2"/>
        <v>1.5</v>
      </c>
      <c r="N115" s="58">
        <f t="shared" si="3"/>
        <v>2.25</v>
      </c>
      <c r="O115" s="58">
        <f t="shared" si="4"/>
        <v>3</v>
      </c>
      <c r="P115" s="32">
        <v>4</v>
      </c>
    </row>
    <row r="116" spans="2:16" ht="42" customHeight="1" x14ac:dyDescent="0.3">
      <c r="B116" s="185" t="s">
        <v>92</v>
      </c>
      <c r="C116" s="185"/>
      <c r="D116" s="185"/>
      <c r="E116" s="185"/>
      <c r="F116" s="185"/>
      <c r="G116" s="185"/>
      <c r="H116" s="42"/>
      <c r="I116" s="34">
        <f>I115+I114+I113+I112+I111+I110+I109</f>
        <v>17</v>
      </c>
      <c r="J116" s="49">
        <f>J109+J110+J111+J112+J113+J114+J115</f>
        <v>17</v>
      </c>
      <c r="K116" s="186"/>
      <c r="L116" s="187"/>
      <c r="M116" s="187"/>
      <c r="N116" s="187"/>
      <c r="O116" s="188"/>
      <c r="P116" s="34"/>
    </row>
    <row r="117" spans="2:16" ht="42" customHeight="1" x14ac:dyDescent="0.3">
      <c r="B117" s="189" t="s">
        <v>93</v>
      </c>
      <c r="C117" s="190"/>
      <c r="D117" s="190"/>
      <c r="E117" s="190"/>
      <c r="F117" s="190"/>
      <c r="G117" s="190"/>
      <c r="H117" s="190"/>
      <c r="I117" s="55">
        <f>I116+I105+I99</f>
        <v>36</v>
      </c>
      <c r="J117" s="50">
        <f>J99+J105+J116</f>
        <v>36</v>
      </c>
      <c r="K117" s="191"/>
      <c r="L117" s="192"/>
      <c r="M117" s="192"/>
      <c r="N117" s="192"/>
      <c r="O117" s="193"/>
      <c r="P117" s="55"/>
    </row>
    <row r="118" spans="2:16" ht="39.75" customHeight="1" x14ac:dyDescent="0.3">
      <c r="B118" s="194" t="s">
        <v>94</v>
      </c>
      <c r="C118" s="195"/>
      <c r="D118" s="195"/>
      <c r="E118" s="195"/>
      <c r="F118" s="195"/>
      <c r="G118" s="195"/>
      <c r="H118" s="195"/>
      <c r="I118" s="51">
        <f>I117+I89</f>
        <v>100</v>
      </c>
      <c r="J118" s="52">
        <f>J117+J89</f>
        <v>96</v>
      </c>
      <c r="K118" s="196"/>
      <c r="L118" s="197"/>
      <c r="M118" s="197"/>
      <c r="N118" s="197"/>
      <c r="O118" s="198"/>
      <c r="P118" s="51"/>
    </row>
  </sheetData>
  <protectedRanges>
    <protectedRange sqref="P40:P118" name="Range1"/>
  </protectedRanges>
  <mergeCells count="170">
    <mergeCell ref="B115:G115"/>
    <mergeCell ref="B116:G116"/>
    <mergeCell ref="K116:O116"/>
    <mergeCell ref="B117:H117"/>
    <mergeCell ref="K117:O117"/>
    <mergeCell ref="B118:H118"/>
    <mergeCell ref="K118:O118"/>
    <mergeCell ref="B109:G109"/>
    <mergeCell ref="B110:G110"/>
    <mergeCell ref="B111:G111"/>
    <mergeCell ref="B112:G112"/>
    <mergeCell ref="B113:G113"/>
    <mergeCell ref="B114:G114"/>
    <mergeCell ref="B106:G107"/>
    <mergeCell ref="H106:H107"/>
    <mergeCell ref="I106:I107"/>
    <mergeCell ref="J106:J107"/>
    <mergeCell ref="P106:P107"/>
    <mergeCell ref="B108:G108"/>
    <mergeCell ref="K108:O108"/>
    <mergeCell ref="P100:P101"/>
    <mergeCell ref="B102:G102"/>
    <mergeCell ref="K102:O102"/>
    <mergeCell ref="B103:G103"/>
    <mergeCell ref="B104:G104"/>
    <mergeCell ref="B105:G105"/>
    <mergeCell ref="K105:O105"/>
    <mergeCell ref="B97:G97"/>
    <mergeCell ref="B98:G98"/>
    <mergeCell ref="B99:G99"/>
    <mergeCell ref="K99:O99"/>
    <mergeCell ref="B100:G101"/>
    <mergeCell ref="H100:H101"/>
    <mergeCell ref="I100:I101"/>
    <mergeCell ref="J100:J101"/>
    <mergeCell ref="P91:P92"/>
    <mergeCell ref="B93:G93"/>
    <mergeCell ref="K93:O93"/>
    <mergeCell ref="B94:G94"/>
    <mergeCell ref="B95:G95"/>
    <mergeCell ref="B96:G96"/>
    <mergeCell ref="B89:H89"/>
    <mergeCell ref="B90:O90"/>
    <mergeCell ref="B91:G92"/>
    <mergeCell ref="H91:H92"/>
    <mergeCell ref="I91:I92"/>
    <mergeCell ref="J91:J92"/>
    <mergeCell ref="B84:G84"/>
    <mergeCell ref="B85:G85"/>
    <mergeCell ref="B86:G86"/>
    <mergeCell ref="B87:G87"/>
    <mergeCell ref="B88:G88"/>
    <mergeCell ref="K88:O88"/>
    <mergeCell ref="B81:G82"/>
    <mergeCell ref="H81:H82"/>
    <mergeCell ref="I81:I82"/>
    <mergeCell ref="J81:J82"/>
    <mergeCell ref="P81:P82"/>
    <mergeCell ref="B83:H83"/>
    <mergeCell ref="K83:O83"/>
    <mergeCell ref="B76:G76"/>
    <mergeCell ref="B77:G77"/>
    <mergeCell ref="B78:G78"/>
    <mergeCell ref="B79:G79"/>
    <mergeCell ref="B80:G80"/>
    <mergeCell ref="K80:O80"/>
    <mergeCell ref="B73:G74"/>
    <mergeCell ref="H73:H74"/>
    <mergeCell ref="I73:I74"/>
    <mergeCell ref="J73:J74"/>
    <mergeCell ref="P73:P74"/>
    <mergeCell ref="B75:G75"/>
    <mergeCell ref="K75:O75"/>
    <mergeCell ref="B69:G69"/>
    <mergeCell ref="K69:O69"/>
    <mergeCell ref="B70:G70"/>
    <mergeCell ref="B71:G71"/>
    <mergeCell ref="B72:G72"/>
    <mergeCell ref="K72:O72"/>
    <mergeCell ref="P62:P63"/>
    <mergeCell ref="B64:G64"/>
    <mergeCell ref="K64:O64"/>
    <mergeCell ref="B65:G65"/>
    <mergeCell ref="B67:G67"/>
    <mergeCell ref="B68:G68"/>
    <mergeCell ref="B61:G61"/>
    <mergeCell ref="K61:O61"/>
    <mergeCell ref="B62:G63"/>
    <mergeCell ref="H62:H63"/>
    <mergeCell ref="I62:I63"/>
    <mergeCell ref="J62:J63"/>
    <mergeCell ref="B66:G66"/>
    <mergeCell ref="P55:P56"/>
    <mergeCell ref="B57:G57"/>
    <mergeCell ref="K57:O57"/>
    <mergeCell ref="B58:G58"/>
    <mergeCell ref="B59:G59"/>
    <mergeCell ref="B60:G60"/>
    <mergeCell ref="B52:G52"/>
    <mergeCell ref="B53:G53"/>
    <mergeCell ref="B54:G54"/>
    <mergeCell ref="K54:O54"/>
    <mergeCell ref="B55:G56"/>
    <mergeCell ref="H55:H56"/>
    <mergeCell ref="I55:I56"/>
    <mergeCell ref="J55:J56"/>
    <mergeCell ref="B47:G47"/>
    <mergeCell ref="B48:G48"/>
    <mergeCell ref="B49:G49"/>
    <mergeCell ref="B50:G50"/>
    <mergeCell ref="K50:O50"/>
    <mergeCell ref="B51:G51"/>
    <mergeCell ref="P41:P42"/>
    <mergeCell ref="B43:G43"/>
    <mergeCell ref="K43:O43"/>
    <mergeCell ref="B44:G44"/>
    <mergeCell ref="B45:G45"/>
    <mergeCell ref="B46:G46"/>
    <mergeCell ref="K46:O46"/>
    <mergeCell ref="B39:O39"/>
    <mergeCell ref="B40:O40"/>
    <mergeCell ref="B41:G42"/>
    <mergeCell ref="H41:H42"/>
    <mergeCell ref="I41:I42"/>
    <mergeCell ref="J41:J42"/>
    <mergeCell ref="B30:I30"/>
    <mergeCell ref="J30:O30"/>
    <mergeCell ref="B31:O31"/>
    <mergeCell ref="B32:O32"/>
    <mergeCell ref="B33:G38"/>
    <mergeCell ref="H33:H38"/>
    <mergeCell ref="I33:I38"/>
    <mergeCell ref="K33:O38"/>
    <mergeCell ref="B27:I27"/>
    <mergeCell ref="J27:O27"/>
    <mergeCell ref="B28:I28"/>
    <mergeCell ref="J28:O28"/>
    <mergeCell ref="B29:I29"/>
    <mergeCell ref="J29:O29"/>
    <mergeCell ref="B24:I24"/>
    <mergeCell ref="J24:O24"/>
    <mergeCell ref="B25:I25"/>
    <mergeCell ref="J25:O25"/>
    <mergeCell ref="B26:I26"/>
    <mergeCell ref="J26:O26"/>
    <mergeCell ref="B21:I21"/>
    <mergeCell ref="J21:O21"/>
    <mergeCell ref="B22:I22"/>
    <mergeCell ref="J22:O22"/>
    <mergeCell ref="B23:I23"/>
    <mergeCell ref="J23:O23"/>
    <mergeCell ref="B16:O16"/>
    <mergeCell ref="B17:O17"/>
    <mergeCell ref="B18:O18"/>
    <mergeCell ref="B19:O19"/>
    <mergeCell ref="B20:I20"/>
    <mergeCell ref="J20:O20"/>
    <mergeCell ref="B3:O3"/>
    <mergeCell ref="B10:O10"/>
    <mergeCell ref="B11:O11"/>
    <mergeCell ref="B12:O12"/>
    <mergeCell ref="B13:O13"/>
    <mergeCell ref="B14:O14"/>
    <mergeCell ref="B15:O15"/>
    <mergeCell ref="B4:O4"/>
    <mergeCell ref="B5:O5"/>
    <mergeCell ref="B6:O6"/>
    <mergeCell ref="B7:O7"/>
    <mergeCell ref="B8:O8"/>
    <mergeCell ref="B9:O9"/>
  </mergeCells>
  <pageMargins left="0.7" right="0.7" top="0.75" bottom="0.75" header="0.3" footer="0.3"/>
  <pageSetup paperSize="9" scale="44" fitToHeight="0" orientation="landscape" r:id="rId1"/>
  <rowBreaks count="1" manualBreakCount="1">
    <brk id="39"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view="pageBreakPreview" zoomScale="55" zoomScaleNormal="100" zoomScaleSheetLayoutView="55" workbookViewId="0">
      <selection activeCell="B6" sqref="B6:P6"/>
    </sheetView>
  </sheetViews>
  <sheetFormatPr defaultRowHeight="15" x14ac:dyDescent="0.25"/>
  <cols>
    <col min="2" max="2" width="17.42578125" style="60" customWidth="1"/>
    <col min="3" max="3" width="9.140625" style="60"/>
    <col min="4" max="4" width="15.85546875" style="60" customWidth="1"/>
    <col min="5" max="7" width="9.140625" style="60"/>
    <col min="8" max="8" width="29.5703125" style="60" customWidth="1"/>
    <col min="9" max="9" width="43.7109375" style="60" customWidth="1"/>
    <col min="10" max="12" width="9.140625" style="60"/>
    <col min="13" max="13" width="25.85546875" style="60" customWidth="1"/>
    <col min="14" max="14" width="22.85546875" style="60" customWidth="1"/>
    <col min="15" max="15" width="28.7109375" style="60" customWidth="1"/>
    <col min="16" max="16" width="16.85546875" style="60" customWidth="1"/>
    <col min="17" max="17" width="9.140625" style="60"/>
  </cols>
  <sheetData>
    <row r="1" spans="1:16" ht="51.75" customHeight="1" x14ac:dyDescent="0.25">
      <c r="A1" s="202" t="s">
        <v>183</v>
      </c>
      <c r="B1" s="202"/>
      <c r="C1" s="202"/>
      <c r="D1" s="202"/>
      <c r="E1" s="202"/>
      <c r="F1" s="202"/>
      <c r="G1" s="202"/>
      <c r="H1" s="202"/>
      <c r="I1" s="202"/>
      <c r="J1" s="202"/>
      <c r="K1" s="202"/>
      <c r="L1" s="202"/>
      <c r="M1" s="202"/>
      <c r="N1" s="202"/>
      <c r="O1" s="202"/>
      <c r="P1" s="202"/>
    </row>
    <row r="3" spans="1:16" ht="18" x14ac:dyDescent="0.25">
      <c r="B3" s="207" t="s">
        <v>142</v>
      </c>
      <c r="C3" s="207"/>
      <c r="D3" s="207"/>
      <c r="E3" s="207"/>
      <c r="F3" s="207"/>
      <c r="G3" s="207"/>
      <c r="H3" s="207"/>
      <c r="I3" s="207"/>
      <c r="J3" s="207"/>
      <c r="K3" s="207"/>
      <c r="L3" s="207"/>
      <c r="M3" s="207"/>
      <c r="N3" s="207"/>
      <c r="O3" s="207"/>
      <c r="P3" s="207"/>
    </row>
    <row r="5" spans="1:16" ht="90.75" customHeight="1" x14ac:dyDescent="0.25">
      <c r="B5" s="208" t="s">
        <v>143</v>
      </c>
      <c r="C5" s="208"/>
      <c r="D5" s="208"/>
      <c r="E5" s="208"/>
      <c r="F5" s="208"/>
      <c r="G5" s="208"/>
      <c r="H5" s="208"/>
      <c r="I5" s="208"/>
      <c r="J5" s="208"/>
      <c r="K5" s="208"/>
      <c r="L5" s="208"/>
      <c r="M5" s="208"/>
      <c r="N5" s="208"/>
      <c r="O5" s="208"/>
      <c r="P5" s="208"/>
    </row>
    <row r="6" spans="1:16" ht="234.75" customHeight="1" x14ac:dyDescent="0.25">
      <c r="B6" s="209" t="s">
        <v>144</v>
      </c>
      <c r="C6" s="209"/>
      <c r="D6" s="209"/>
      <c r="E6" s="209"/>
      <c r="F6" s="209"/>
      <c r="G6" s="209"/>
      <c r="H6" s="209"/>
      <c r="I6" s="209"/>
      <c r="J6" s="209"/>
      <c r="K6" s="209"/>
      <c r="L6" s="209"/>
      <c r="M6" s="209"/>
      <c r="N6" s="209"/>
      <c r="O6" s="209"/>
      <c r="P6" s="209"/>
    </row>
    <row r="7" spans="1:16" ht="184.5" customHeight="1" x14ac:dyDescent="0.25">
      <c r="B7" s="210" t="s">
        <v>164</v>
      </c>
      <c r="C7" s="210"/>
      <c r="D7" s="210"/>
      <c r="E7" s="210"/>
      <c r="F7" s="210"/>
      <c r="G7" s="210"/>
      <c r="H7" s="210"/>
      <c r="I7" s="210"/>
      <c r="J7" s="210"/>
      <c r="K7" s="210"/>
      <c r="L7" s="210"/>
      <c r="M7" s="210"/>
      <c r="N7" s="210"/>
      <c r="O7" s="210"/>
      <c r="P7" s="210"/>
    </row>
    <row r="8" spans="1:16" x14ac:dyDescent="0.25">
      <c r="B8" s="211" t="s">
        <v>145</v>
      </c>
      <c r="C8" s="211"/>
      <c r="D8" s="211"/>
      <c r="E8" s="211"/>
      <c r="F8" s="211"/>
      <c r="G8" s="211"/>
      <c r="H8" s="211"/>
      <c r="I8" s="211"/>
      <c r="J8" s="211"/>
      <c r="K8" s="211"/>
      <c r="L8" s="211"/>
      <c r="M8" s="211"/>
      <c r="N8" s="211"/>
      <c r="O8" s="211"/>
      <c r="P8" s="211"/>
    </row>
    <row r="9" spans="1:16" ht="33.75" customHeight="1" x14ac:dyDescent="0.25">
      <c r="B9" s="61" t="s">
        <v>100</v>
      </c>
      <c r="C9" s="216" t="s">
        <v>146</v>
      </c>
      <c r="D9" s="217"/>
      <c r="E9" s="217"/>
      <c r="F9" s="217"/>
      <c r="G9" s="217"/>
      <c r="H9" s="217"/>
      <c r="I9" s="218"/>
      <c r="J9" s="212" t="s">
        <v>147</v>
      </c>
      <c r="K9" s="212"/>
      <c r="L9" s="212"/>
      <c r="M9" s="212"/>
      <c r="N9" s="62" t="s">
        <v>148</v>
      </c>
      <c r="O9" s="212" t="s">
        <v>149</v>
      </c>
      <c r="P9" s="212"/>
    </row>
    <row r="10" spans="1:16" ht="42" customHeight="1" x14ac:dyDescent="0.3">
      <c r="B10" s="65" t="s">
        <v>151</v>
      </c>
      <c r="C10" s="213" t="s">
        <v>166</v>
      </c>
      <c r="D10" s="214"/>
      <c r="E10" s="214"/>
      <c r="F10" s="214"/>
      <c r="G10" s="214"/>
      <c r="H10" s="214"/>
      <c r="I10" s="215"/>
      <c r="J10" s="222" t="s">
        <v>165</v>
      </c>
      <c r="K10" s="222"/>
      <c r="L10" s="222"/>
      <c r="M10" s="222"/>
      <c r="N10" s="64" t="s">
        <v>155</v>
      </c>
      <c r="O10" s="223"/>
      <c r="P10" s="223"/>
    </row>
    <row r="11" spans="1:16" ht="201" customHeight="1" x14ac:dyDescent="0.3">
      <c r="B11" s="219" t="s">
        <v>150</v>
      </c>
      <c r="C11" s="213" t="s">
        <v>157</v>
      </c>
      <c r="D11" s="214"/>
      <c r="E11" s="214"/>
      <c r="F11" s="214"/>
      <c r="G11" s="214"/>
      <c r="H11" s="214"/>
      <c r="I11" s="215"/>
      <c r="J11" s="225" t="s">
        <v>156</v>
      </c>
      <c r="K11" s="222"/>
      <c r="L11" s="222"/>
      <c r="M11" s="222"/>
      <c r="N11" s="66"/>
      <c r="O11" s="223"/>
      <c r="P11" s="223"/>
    </row>
    <row r="12" spans="1:16" ht="269.25" customHeight="1" x14ac:dyDescent="0.3">
      <c r="B12" s="220"/>
      <c r="C12" s="213" t="s">
        <v>158</v>
      </c>
      <c r="D12" s="214"/>
      <c r="E12" s="214"/>
      <c r="F12" s="214"/>
      <c r="G12" s="214"/>
      <c r="H12" s="214"/>
      <c r="I12" s="215"/>
      <c r="J12" s="210" t="s">
        <v>159</v>
      </c>
      <c r="K12" s="226"/>
      <c r="L12" s="226"/>
      <c r="M12" s="226"/>
      <c r="N12" s="10"/>
      <c r="O12" s="224"/>
      <c r="P12" s="224"/>
    </row>
    <row r="13" spans="1:16" ht="409.5" customHeight="1" x14ac:dyDescent="0.3">
      <c r="B13" s="220"/>
      <c r="C13" s="213" t="s">
        <v>161</v>
      </c>
      <c r="D13" s="214"/>
      <c r="E13" s="214"/>
      <c r="F13" s="214"/>
      <c r="G13" s="214"/>
      <c r="H13" s="214"/>
      <c r="I13" s="215"/>
      <c r="J13" s="227" t="s">
        <v>160</v>
      </c>
      <c r="K13" s="228"/>
      <c r="L13" s="228"/>
      <c r="M13" s="228"/>
      <c r="N13" s="10"/>
      <c r="O13" s="224"/>
      <c r="P13" s="224"/>
    </row>
    <row r="14" spans="1:16" ht="254.25" customHeight="1" x14ac:dyDescent="0.3">
      <c r="B14" s="221"/>
      <c r="C14" s="213" t="s">
        <v>163</v>
      </c>
      <c r="D14" s="214"/>
      <c r="E14" s="214"/>
      <c r="F14" s="214"/>
      <c r="G14" s="214"/>
      <c r="H14" s="214"/>
      <c r="I14" s="215"/>
      <c r="J14" s="227" t="s">
        <v>162</v>
      </c>
      <c r="K14" s="227"/>
      <c r="L14" s="227"/>
      <c r="M14" s="227"/>
      <c r="N14" s="10"/>
      <c r="O14" s="224"/>
      <c r="P14" s="224"/>
    </row>
    <row r="15" spans="1:16" ht="177" customHeight="1" x14ac:dyDescent="0.3">
      <c r="B15" s="63" t="s">
        <v>152</v>
      </c>
      <c r="C15" s="213" t="s">
        <v>169</v>
      </c>
      <c r="D15" s="214"/>
      <c r="E15" s="214"/>
      <c r="F15" s="214"/>
      <c r="G15" s="214"/>
      <c r="H15" s="214"/>
      <c r="I15" s="215"/>
      <c r="J15" s="227" t="s">
        <v>167</v>
      </c>
      <c r="K15" s="227"/>
      <c r="L15" s="227"/>
      <c r="M15" s="227"/>
      <c r="N15" s="10"/>
      <c r="O15" s="224"/>
      <c r="P15" s="224"/>
    </row>
    <row r="16" spans="1:16" ht="185.25" customHeight="1" x14ac:dyDescent="0.3">
      <c r="B16" s="63" t="s">
        <v>153</v>
      </c>
      <c r="C16" s="213" t="s">
        <v>170</v>
      </c>
      <c r="D16" s="214"/>
      <c r="E16" s="214"/>
      <c r="F16" s="214"/>
      <c r="G16" s="214"/>
      <c r="H16" s="214"/>
      <c r="I16" s="215"/>
      <c r="J16" s="227" t="s">
        <v>168</v>
      </c>
      <c r="K16" s="227"/>
      <c r="L16" s="227"/>
      <c r="M16" s="227"/>
      <c r="N16" s="10"/>
      <c r="O16" s="224"/>
      <c r="P16" s="224"/>
    </row>
    <row r="17" spans="2:16" ht="362.25" customHeight="1" x14ac:dyDescent="0.3">
      <c r="B17" s="63" t="s">
        <v>154</v>
      </c>
      <c r="C17" s="213" t="s">
        <v>171</v>
      </c>
      <c r="D17" s="214"/>
      <c r="E17" s="214"/>
      <c r="F17" s="214"/>
      <c r="G17" s="214"/>
      <c r="H17" s="214"/>
      <c r="I17" s="215"/>
      <c r="J17" s="227" t="s">
        <v>172</v>
      </c>
      <c r="K17" s="227"/>
      <c r="L17" s="227"/>
      <c r="M17" s="227"/>
      <c r="N17" s="10"/>
      <c r="O17" s="224"/>
      <c r="P17" s="224"/>
    </row>
    <row r="18" spans="2:16" ht="16.5" x14ac:dyDescent="0.25">
      <c r="B18" s="203"/>
      <c r="C18" s="204"/>
      <c r="D18" s="204"/>
      <c r="E18" s="204"/>
      <c r="F18" s="204"/>
      <c r="G18" s="204"/>
      <c r="H18" s="204"/>
      <c r="I18" s="204"/>
      <c r="J18" s="204"/>
      <c r="K18" s="204"/>
      <c r="L18" s="204"/>
      <c r="M18" s="204"/>
      <c r="N18" s="204"/>
      <c r="O18" s="204"/>
      <c r="P18" s="205"/>
    </row>
    <row r="19" spans="2:16" ht="169.5" customHeight="1" x14ac:dyDescent="0.25">
      <c r="B19" s="206" t="s">
        <v>173</v>
      </c>
      <c r="C19" s="206"/>
      <c r="D19" s="206"/>
      <c r="E19" s="206"/>
      <c r="F19" s="206"/>
      <c r="G19" s="206"/>
      <c r="H19" s="206"/>
      <c r="I19" s="206"/>
      <c r="J19" s="206"/>
      <c r="K19" s="206"/>
      <c r="L19" s="206"/>
      <c r="M19" s="206"/>
      <c r="N19" s="206"/>
      <c r="O19" s="206"/>
      <c r="P19" s="206"/>
    </row>
  </sheetData>
  <mergeCells count="36">
    <mergeCell ref="C14:I14"/>
    <mergeCell ref="O14:P14"/>
    <mergeCell ref="C15:I15"/>
    <mergeCell ref="C16:I16"/>
    <mergeCell ref="C17:I17"/>
    <mergeCell ref="J16:M16"/>
    <mergeCell ref="J17:M17"/>
    <mergeCell ref="O15:P15"/>
    <mergeCell ref="O16:P16"/>
    <mergeCell ref="O17:P17"/>
    <mergeCell ref="J14:M14"/>
    <mergeCell ref="J15:M15"/>
    <mergeCell ref="J10:M10"/>
    <mergeCell ref="O10:P10"/>
    <mergeCell ref="O11:P11"/>
    <mergeCell ref="O12:P12"/>
    <mergeCell ref="O13:P13"/>
    <mergeCell ref="J11:M11"/>
    <mergeCell ref="J12:M12"/>
    <mergeCell ref="J13:M13"/>
    <mergeCell ref="A1:P1"/>
    <mergeCell ref="B18:P18"/>
    <mergeCell ref="B19:P19"/>
    <mergeCell ref="B3:P3"/>
    <mergeCell ref="B5:P5"/>
    <mergeCell ref="B6:P6"/>
    <mergeCell ref="B7:P7"/>
    <mergeCell ref="B8:P8"/>
    <mergeCell ref="O9:P9"/>
    <mergeCell ref="J9:M9"/>
    <mergeCell ref="C10:I10"/>
    <mergeCell ref="C11:I11"/>
    <mergeCell ref="C12:I12"/>
    <mergeCell ref="C9:I9"/>
    <mergeCell ref="C13:I13"/>
    <mergeCell ref="B11:B14"/>
  </mergeCells>
  <pageMargins left="0.7" right="0.7" top="0.75" bottom="0.75" header="0.3" footer="0.3"/>
  <pageSetup paperSize="8"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2023-01-19T10:35:49Z</cp:lastPrinted>
  <dcterms:created xsi:type="dcterms:W3CDTF">2022-10-04T11:28:38Z</dcterms:created>
  <dcterms:modified xsi:type="dcterms:W3CDTF">2024-08-22T08:10:45Z</dcterms:modified>
</cp:coreProperties>
</file>