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post 2020\PROGRAME\Ro-Bg 2021-2027\GHIDURI\Ghidul aplicantului\Applicants Guide_3.2_OSI navigability_call 6\For public consultation\Ghid _Call 6_OSI_3.2\Anexe\"/>
    </mc:Choice>
  </mc:AlternateContent>
  <bookViews>
    <workbookView xWindow="0" yWindow="0" windowWidth="28800" windowHeight="12315"/>
  </bookViews>
  <sheets>
    <sheet name="Phase 1" sheetId="2" r:id="rId1"/>
    <sheet name="Phase 2" sheetId="1" r:id="rId2"/>
    <sheet name="State aid assessment" sheetId="4" r:id="rId3"/>
  </sheets>
  <definedNames>
    <definedName name="_xlnm.Print_Area" localSheetId="0">'Phase 1'!$B$3:$F$39</definedName>
    <definedName name="_xlnm.Print_Area" localSheetId="1">'Phase 2'!$A$2:$P$118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 l="1"/>
  <c r="I72" i="1"/>
  <c r="I45" i="1" l="1"/>
  <c r="I89" i="1"/>
  <c r="I62" i="1" l="1"/>
  <c r="O59" i="1"/>
  <c r="N59" i="1"/>
  <c r="M59" i="1"/>
  <c r="L59" i="1"/>
  <c r="K59" i="1"/>
  <c r="J59" i="1" l="1"/>
  <c r="I57" i="1"/>
  <c r="K47" i="1"/>
  <c r="K48" i="1"/>
  <c r="L48" i="1"/>
  <c r="M48" i="1"/>
  <c r="N48" i="1"/>
  <c r="O48" i="1"/>
  <c r="L43" i="1" l="1"/>
  <c r="K43" i="1"/>
  <c r="P106" i="1" l="1"/>
  <c r="P100" i="1"/>
  <c r="P91" i="1"/>
  <c r="P81" i="1"/>
  <c r="P73" i="1"/>
  <c r="P63" i="1"/>
  <c r="P55" i="1"/>
  <c r="O115" i="1" l="1"/>
  <c r="J115" i="1" s="1"/>
  <c r="N115" i="1"/>
  <c r="M115" i="1"/>
  <c r="L115" i="1"/>
  <c r="K115" i="1"/>
  <c r="O114" i="1"/>
  <c r="J114" i="1" s="1"/>
  <c r="N114" i="1"/>
  <c r="M114" i="1"/>
  <c r="L114" i="1"/>
  <c r="K114" i="1"/>
  <c r="O113" i="1"/>
  <c r="J113" i="1" s="1"/>
  <c r="N113" i="1"/>
  <c r="M113" i="1"/>
  <c r="L113" i="1"/>
  <c r="K113" i="1"/>
  <c r="O112" i="1"/>
  <c r="J112" i="1" s="1"/>
  <c r="N112" i="1"/>
  <c r="M112" i="1"/>
  <c r="L112" i="1"/>
  <c r="K112" i="1"/>
  <c r="O111" i="1"/>
  <c r="J111" i="1" s="1"/>
  <c r="N111" i="1"/>
  <c r="M111" i="1"/>
  <c r="L111" i="1"/>
  <c r="K111" i="1"/>
  <c r="O110" i="1"/>
  <c r="J110" i="1" s="1"/>
  <c r="N110" i="1"/>
  <c r="M110" i="1"/>
  <c r="L110" i="1"/>
  <c r="K110" i="1"/>
  <c r="O109" i="1"/>
  <c r="J109" i="1" s="1"/>
  <c r="N109" i="1"/>
  <c r="M109" i="1"/>
  <c r="L109" i="1"/>
  <c r="K109" i="1"/>
  <c r="O104" i="1"/>
  <c r="J104" i="1" s="1"/>
  <c r="N104" i="1"/>
  <c r="M104" i="1"/>
  <c r="L104" i="1"/>
  <c r="K104" i="1"/>
  <c r="O103" i="1"/>
  <c r="J103" i="1" s="1"/>
  <c r="N103" i="1"/>
  <c r="M103" i="1"/>
  <c r="L103" i="1"/>
  <c r="K103" i="1"/>
  <c r="O98" i="1"/>
  <c r="N98" i="1"/>
  <c r="M98" i="1"/>
  <c r="L98" i="1"/>
  <c r="K98" i="1"/>
  <c r="O97" i="1"/>
  <c r="J97" i="1" s="1"/>
  <c r="N97" i="1"/>
  <c r="M97" i="1"/>
  <c r="L97" i="1"/>
  <c r="K97" i="1"/>
  <c r="O96" i="1"/>
  <c r="N96" i="1"/>
  <c r="M96" i="1"/>
  <c r="L96" i="1"/>
  <c r="K96" i="1"/>
  <c r="O95" i="1"/>
  <c r="J95" i="1" s="1"/>
  <c r="N95" i="1"/>
  <c r="M95" i="1"/>
  <c r="L95" i="1"/>
  <c r="K95" i="1"/>
  <c r="O94" i="1"/>
  <c r="J94" i="1" s="1"/>
  <c r="N94" i="1"/>
  <c r="M94" i="1"/>
  <c r="L94" i="1"/>
  <c r="K94" i="1"/>
  <c r="J98" i="1"/>
  <c r="J96" i="1"/>
  <c r="O87" i="1"/>
  <c r="N87" i="1"/>
  <c r="M87" i="1"/>
  <c r="L87" i="1"/>
  <c r="K87" i="1"/>
  <c r="O86" i="1"/>
  <c r="J86" i="1" s="1"/>
  <c r="N86" i="1"/>
  <c r="M86" i="1"/>
  <c r="L86" i="1"/>
  <c r="K86" i="1"/>
  <c r="O85" i="1"/>
  <c r="J85" i="1" s="1"/>
  <c r="N85" i="1"/>
  <c r="M85" i="1"/>
  <c r="L85" i="1"/>
  <c r="K85" i="1"/>
  <c r="J87" i="1"/>
  <c r="O84" i="1"/>
  <c r="J84" i="1" s="1"/>
  <c r="N84" i="1"/>
  <c r="M84" i="1"/>
  <c r="L84" i="1"/>
  <c r="K84" i="1"/>
  <c r="K77" i="1"/>
  <c r="O79" i="1"/>
  <c r="J79" i="1" s="1"/>
  <c r="N79" i="1"/>
  <c r="M79" i="1"/>
  <c r="L79" i="1"/>
  <c r="K79" i="1"/>
  <c r="O78" i="1"/>
  <c r="J78" i="1" s="1"/>
  <c r="N78" i="1"/>
  <c r="M78" i="1"/>
  <c r="L78" i="1"/>
  <c r="K78" i="1"/>
  <c r="O77" i="1"/>
  <c r="J77" i="1" s="1"/>
  <c r="N77" i="1"/>
  <c r="M77" i="1"/>
  <c r="L77" i="1"/>
  <c r="O76" i="1"/>
  <c r="J76" i="1"/>
  <c r="N76" i="1"/>
  <c r="M76" i="1"/>
  <c r="L76" i="1"/>
  <c r="K76" i="1"/>
  <c r="K68" i="1"/>
  <c r="K67" i="1"/>
  <c r="K66" i="1"/>
  <c r="K70" i="1"/>
  <c r="K71" i="1"/>
  <c r="L71" i="1"/>
  <c r="O71" i="1"/>
  <c r="J71" i="1" s="1"/>
  <c r="L70" i="1"/>
  <c r="N71" i="1"/>
  <c r="M71" i="1"/>
  <c r="O70" i="1"/>
  <c r="N70" i="1"/>
  <c r="M70" i="1"/>
  <c r="J70" i="1"/>
  <c r="O68" i="1"/>
  <c r="J68" i="1" s="1"/>
  <c r="N68" i="1"/>
  <c r="M68" i="1"/>
  <c r="L68" i="1"/>
  <c r="O67" i="1"/>
  <c r="J67" i="1" s="1"/>
  <c r="N67" i="1"/>
  <c r="M67" i="1"/>
  <c r="L67" i="1"/>
  <c r="O66" i="1"/>
  <c r="J66" i="1" s="1"/>
  <c r="N66" i="1"/>
  <c r="M66" i="1"/>
  <c r="L66" i="1"/>
  <c r="O61" i="1"/>
  <c r="J61" i="1" s="1"/>
  <c r="O60" i="1"/>
  <c r="J60" i="1" s="1"/>
  <c r="O58" i="1"/>
  <c r="N61" i="1"/>
  <c r="N60" i="1"/>
  <c r="N58" i="1"/>
  <c r="M61" i="1"/>
  <c r="M60" i="1"/>
  <c r="M58" i="1"/>
  <c r="L61" i="1"/>
  <c r="L60" i="1"/>
  <c r="L58" i="1"/>
  <c r="K61" i="1"/>
  <c r="K60" i="1"/>
  <c r="K58" i="1"/>
  <c r="O53" i="1"/>
  <c r="J53" i="1" s="1"/>
  <c r="O52" i="1"/>
  <c r="J52" i="1" s="1"/>
  <c r="O51" i="1"/>
  <c r="J51" i="1" s="1"/>
  <c r="N53" i="1"/>
  <c r="N52" i="1"/>
  <c r="N51" i="1"/>
  <c r="O49" i="1"/>
  <c r="J49" i="1" s="1"/>
  <c r="O47" i="1"/>
  <c r="J47" i="1" s="1"/>
  <c r="O46" i="1"/>
  <c r="J46" i="1" s="1"/>
  <c r="O44" i="1"/>
  <c r="O43" i="1"/>
  <c r="J43" i="1" s="1"/>
  <c r="N49" i="1"/>
  <c r="N47" i="1"/>
  <c r="N46" i="1"/>
  <c r="N44" i="1"/>
  <c r="N43" i="1"/>
  <c r="M53" i="1"/>
  <c r="M52" i="1"/>
  <c r="M51" i="1"/>
  <c r="M49" i="1"/>
  <c r="M47" i="1"/>
  <c r="M46" i="1"/>
  <c r="K44" i="1"/>
  <c r="L44" i="1"/>
  <c r="M44" i="1"/>
  <c r="M43" i="1"/>
  <c r="L53" i="1"/>
  <c r="L52" i="1"/>
  <c r="L51" i="1"/>
  <c r="L49" i="1"/>
  <c r="L47" i="1"/>
  <c r="L46" i="1"/>
  <c r="K53" i="1"/>
  <c r="K52" i="1"/>
  <c r="K51" i="1"/>
  <c r="K49" i="1"/>
  <c r="K46" i="1"/>
  <c r="K50" i="1"/>
  <c r="J45" i="1" l="1"/>
  <c r="J58" i="1"/>
  <c r="J44" i="1"/>
  <c r="J62" i="1" l="1"/>
  <c r="J57" i="1"/>
  <c r="I108" i="1"/>
  <c r="I116" i="1"/>
  <c r="J116" i="1" l="1"/>
  <c r="J108" i="1"/>
  <c r="I105" i="1" l="1"/>
  <c r="I99" i="1"/>
  <c r="I93" i="1"/>
  <c r="I88" i="1"/>
  <c r="I83" i="1"/>
  <c r="I80" i="1"/>
  <c r="I75" i="1"/>
  <c r="J69" i="1"/>
  <c r="I69" i="1"/>
  <c r="I65" i="1"/>
  <c r="K57" i="1"/>
  <c r="K65" i="1" s="1"/>
  <c r="K69" i="1" s="1"/>
  <c r="K75" i="1" s="1"/>
  <c r="K83" i="1" s="1"/>
  <c r="K93" i="1" s="1"/>
  <c r="K102" i="1" s="1"/>
  <c r="K108" i="1" s="1"/>
  <c r="J55" i="1"/>
  <c r="J63" i="1" s="1"/>
  <c r="J73" i="1" s="1"/>
  <c r="J81" i="1" s="1"/>
  <c r="J91" i="1" s="1"/>
  <c r="J100" i="1" s="1"/>
  <c r="J106" i="1" s="1"/>
  <c r="I55" i="1"/>
  <c r="I63" i="1" s="1"/>
  <c r="I50" i="1"/>
  <c r="K45" i="1"/>
  <c r="I42" i="1"/>
  <c r="J105" i="1" l="1"/>
  <c r="J75" i="1"/>
  <c r="J80" i="1" s="1"/>
  <c r="I54" i="1"/>
  <c r="J83" i="1"/>
  <c r="J65" i="1"/>
  <c r="J72" i="1" s="1"/>
  <c r="J50" i="1"/>
  <c r="J99" i="1"/>
  <c r="J102" i="1"/>
  <c r="I117" i="1"/>
  <c r="I118" i="1" s="1"/>
  <c r="J42" i="1"/>
  <c r="I81" i="1"/>
  <c r="I91" i="1" s="1"/>
  <c r="I100" i="1" s="1"/>
  <c r="I106" i="1" s="1"/>
  <c r="I73" i="1"/>
  <c r="J93" i="1"/>
  <c r="J88" i="1"/>
  <c r="J89" i="1" l="1"/>
  <c r="J117" i="1"/>
  <c r="J118" i="1" l="1"/>
</calcChain>
</file>

<file path=xl/sharedStrings.xml><?xml version="1.0" encoding="utf-8"?>
<sst xmlns="http://schemas.openxmlformats.org/spreadsheetml/2006/main" count="263" uniqueCount="216">
  <si>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</si>
  <si>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</si>
  <si>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</si>
  <si>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</si>
  <si>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</si>
  <si>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</si>
  <si>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60 points</t>
  </si>
  <si>
    <t>Project relevance</t>
  </si>
  <si>
    <t>Project intervention logic</t>
  </si>
  <si>
    <t>Partnership relevance</t>
  </si>
  <si>
    <t>Horizontal issues</t>
  </si>
  <si>
    <t>OPERATIONAL assessment criteria</t>
  </si>
  <si>
    <t>40 points</t>
  </si>
  <si>
    <t>Work plan</t>
  </si>
  <si>
    <t>Communication</t>
  </si>
  <si>
    <t>Budget</t>
  </si>
  <si>
    <t>TOTAL strategic criteria + operational criteria</t>
  </si>
  <si>
    <t xml:space="preserve"> 100 points</t>
  </si>
  <si>
    <t>Aplication form section</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</si>
  <si>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</si>
  <si>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</si>
  <si>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</si>
  <si>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</si>
  <si>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</si>
  <si>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</si>
  <si>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</si>
  <si>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</si>
  <si>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</si>
  <si>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</si>
  <si>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</si>
  <si>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</si>
  <si>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</si>
  <si>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</si>
  <si>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</si>
  <si>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</si>
  <si>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1.The project addresses common territorial challenges of the Romania Bulgaria Programme or a joint asset of the Programme area - there is a real need for the project (well justified, reasonable, well explained).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</si>
  <si>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</si>
  <si>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</si>
  <si>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</si>
  <si>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</si>
  <si>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</si>
  <si>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</si>
  <si>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</si>
  <si>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AF C.2.7</t>
  </si>
  <si>
    <t>AF C.2.2</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</si>
  <si>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</si>
  <si>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</si>
  <si>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</si>
  <si>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</si>
  <si>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</si>
  <si>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</si>
  <si>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2.Proposed project outputs are needed to achieve project specific objectives</t>
  </si>
  <si>
    <t xml:space="preserve">3. Project outputs and results that contribute to Programme indicators are realistic (it is possible to achieve them with given resources – i.e. time, partners, budget - and they are realistic based on the quantification provided). </t>
  </si>
  <si>
    <t>AF C.4, C.5, C.6, D</t>
  </si>
  <si>
    <t>AF C.8.2</t>
  </si>
  <si>
    <t xml:space="preserve">5. Project main outputs are applicable and replicable by other organisations/regions/countries outside of the current partnership (transferability) – if not, it is justified. </t>
  </si>
  <si>
    <t>AF C.8.3</t>
  </si>
  <si>
    <t>TOTAL POINTS FOR INTERVENTION LOGIC</t>
  </si>
  <si>
    <t>4. PARTNERSHIP RELEVANCE</t>
  </si>
  <si>
    <t xml:space="preserve"> To what extent is the partnership composition relevant for the proposed project?</t>
  </si>
  <si>
    <t xml:space="preserve">1. The project involves the relevant actors needed to address the territorial challenge/joint asset and the objectives specified. </t>
  </si>
  <si>
    <t>AF C.3</t>
  </si>
  <si>
    <t xml:space="preserve">2. With respect to the project’s objectives the project partnership: 
• is balanced with respect to the levels, sectors, territory
• consists of partners that complement each other.
</t>
  </si>
  <si>
    <t>3. Partner organisations have proven experience and competence in the thematic field concerned, as well as the necessary capacity to implement the project (financial, human resources, etc.)</t>
  </si>
  <si>
    <t>AF B.1.6</t>
  </si>
  <si>
    <t xml:space="preserve">4. All partners play a defined role in the partnership and the territory benefits from this cooperation. </t>
  </si>
  <si>
    <t>TOTAL POINTS FOR PARTNERSHIP RELEVANCE</t>
  </si>
  <si>
    <t>5. HORIZONTAL ISSUES</t>
  </si>
  <si>
    <t>AF C.7.6</t>
  </si>
  <si>
    <t>2. The project makes a positive contribution to programme horizontal principle sustainable development, the Paris Agreement and the "Do No Signficant Harm" principle</t>
  </si>
  <si>
    <t xml:space="preserve">3. The project makes a positive contribution to the New European Bauhaus  initiative </t>
  </si>
  <si>
    <t xml:space="preserve">4. The project contributes to the to environmental protection and takes into consideration  the potential impacts of climate change (in case of investments in infrastructure with expected lifespan of at least 5 years  climate proofing in the sense of climate adaptation &amp; resilience will be considered) </t>
  </si>
  <si>
    <t xml:space="preserve">AF C 4  Investments, C.7.6 </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</si>
  <si>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</si>
  <si>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</si>
  <si>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</si>
  <si>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</si>
  <si>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</si>
  <si>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</si>
  <si>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</si>
  <si>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</si>
  <si>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</si>
  <si>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</si>
  <si>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</si>
  <si>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</si>
  <si>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</si>
  <si>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</si>
  <si>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</si>
  <si>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1. The communication objectives are relevant and are expected to contribute to project specific objectives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</si>
  <si>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</si>
  <si>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</si>
  <si>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</si>
  <si>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</si>
  <si>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</si>
  <si>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</si>
  <si>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</si>
  <si>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</si>
  <si>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</si>
  <si>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</si>
  <si>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</si>
  <si>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No.</t>
  </si>
  <si>
    <t>Criteria</t>
  </si>
  <si>
    <t xml:space="preserve">YES </t>
  </si>
  <si>
    <t>NO</t>
  </si>
  <si>
    <t>The application form uploaded in the electronic system contains all the annexes and documents requested in the Applicant Guide.</t>
  </si>
  <si>
    <t>The percentage of the financial support requested from ERDF and state budgets are within the limits indicated in the Applicant Guide</t>
  </si>
  <si>
    <t>A Lead Partner is appointed among the project partners.</t>
  </si>
  <si>
    <t>At least one partner from each side of the border is involved.</t>
  </si>
  <si>
    <t>The maximum number of partners set by the Applicant's guide is observed.</t>
  </si>
  <si>
    <t>The partners are the entities entitled to take action in the field/ fields addressed by the project.</t>
  </si>
  <si>
    <t>The partners have the capacity to ensure their own contribution and the financing for non-eligible expenditures of the project; they must also have the capacity to ensure the temporary availability of funds until they are reimbursed by the programme.</t>
  </si>
  <si>
    <t>The project complies with the EU and programme requirements regarding information and publicity and the project includes provisions regarding information and publicity.</t>
  </si>
  <si>
    <t>NOT APPLICABLE/OBSERVATIONS</t>
  </si>
  <si>
    <t>1. The project makes a positive contribution to programme horizontal principle equal opportunities and non-discrimination &amp; the principle of equality between men and women</t>
  </si>
  <si>
    <t>Mark awarded by assessor - simulation</t>
  </si>
  <si>
    <t>AF D.2</t>
  </si>
  <si>
    <t>AF  E.3</t>
  </si>
  <si>
    <t>AF D.2 &amp;E.3</t>
  </si>
  <si>
    <t>AF D.4</t>
  </si>
  <si>
    <t xml:space="preserve">
AF D.2 &amp; E.3
</t>
  </si>
  <si>
    <t>AF D.2&amp;E.3</t>
  </si>
  <si>
    <t xml:space="preserve">AF D.2 &amp; E.3
</t>
  </si>
  <si>
    <t>3.Financial allocation per cost category is in line with the work plan</t>
  </si>
  <si>
    <t xml:space="preserve">5.The application of lump sums is appropriate and in line with the Programme rules. 
</t>
  </si>
  <si>
    <t xml:space="preserve">7.Sufficient and reasonable resources are planned for investments and equipment purchases (if applicable) and their costs are realistic. 
</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</si>
  <si>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 (for investment projects this provision refers to the same infrastructure/ segment of infrastructure).</t>
  </si>
  <si>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</si>
  <si>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</si>
  <si>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</si>
  <si>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</si>
  <si>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</si>
  <si>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</si>
  <si>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</si>
  <si>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</si>
  <si>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</si>
  <si>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t>Column J and P - result of a simulation process</t>
  </si>
  <si>
    <r>
      <t xml:space="preserve">5. The importance of investments and their </t>
    </r>
    <r>
      <rPr>
        <sz val="11"/>
        <color theme="4" tint="-0.499984740745262"/>
        <rFont val="Trebuchet MS"/>
        <family val="2"/>
      </rPr>
      <t>cross-border relevance is demonstrated to reach project objectives (if applicable)</t>
    </r>
  </si>
  <si>
    <t xml:space="preserve">Mark awarded by assessor converted into points based on the simulation
</t>
  </si>
  <si>
    <t>Weight of mark in the maximum score</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</si>
  <si>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</si>
  <si>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</si>
  <si>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</si>
  <si>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</si>
  <si>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State aid check-list</t>
  </si>
  <si>
    <t>Description</t>
  </si>
  <si>
    <t>Question</t>
  </si>
  <si>
    <t>Answer (Yes/No)</t>
  </si>
  <si>
    <t>Comments</t>
  </si>
  <si>
    <r>
      <t>1.</t>
    </r>
    <r>
      <rPr>
        <sz val="10"/>
        <color theme="4" tint="-0.499984740745262"/>
        <rFont val="Times New Roman"/>
        <family val="1"/>
      </rPr>
      <t xml:space="preserve">    </t>
    </r>
    <r>
      <rPr>
        <sz val="10"/>
        <color theme="4" tint="-0.499984740745262"/>
        <rFont val="Trebuchet MS"/>
        <family val="2"/>
      </rPr>
      <t>State resources</t>
    </r>
  </si>
  <si>
    <t xml:space="preserve">ERDF is considered to be granted through State resources or by the State, so for Interreg Programme the answer is YES.  </t>
  </si>
  <si>
    <t>Automatically fulfilled</t>
  </si>
  <si>
    <t>Yes</t>
  </si>
  <si>
    <t>2. Economic advantage to an undertaking</t>
  </si>
  <si>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</si>
  <si>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</si>
  <si>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</si>
  <si>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</si>
  <si>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</si>
  <si>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</si>
  <si>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</si>
  <si>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</si>
  <si>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3. Selectivity </t>
  </si>
  <si>
    <t>4. Distortion of competition</t>
  </si>
  <si>
    <t>5.Effect on trade between Member States</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</si>
  <si>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</si>
  <si>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r>
    <r>
      <rPr>
        <sz val="10"/>
        <color theme="4" tint="-0.499984740745262"/>
        <rFont val="Trebuchet MS"/>
        <family val="2"/>
      </rPr>
      <t xml:space="preserve">
</t>
    </r>
  </si>
  <si>
    <r>
      <t xml:space="preserve">8.Is there a competitive market for the product/service in question?
Does the project distort or threaten to distort competition?
</t>
    </r>
    <r>
      <rPr>
        <sz val="10"/>
        <color theme="4" tint="-0.499984740745262"/>
        <rFont val="Trebuchet MS"/>
        <family val="2"/>
      </rPr>
      <t xml:space="preserve">
</t>
    </r>
  </si>
  <si>
    <r>
      <t xml:space="preserve">9.Is there a European market for the product/service in question, or does it have a mere local nature?
</t>
    </r>
    <r>
      <rPr>
        <sz val="10"/>
        <color theme="4" tint="-0.499984740745262"/>
        <rFont val="Trebuchet MS"/>
        <family val="2"/>
      </rPr>
      <t xml:space="preserve">
</t>
    </r>
  </si>
  <si>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</si>
  <si>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</si>
  <si>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</si>
  <si>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2. CROSS-BORDER COOPERATION CHARACTER AND IMPACT</t>
  </si>
  <si>
    <t>Cross-border cooperation character and impact</t>
  </si>
  <si>
    <t xml:space="preserve">TOTAL POINTS for the STRATEGIC ASSESSMENT CRITERIA:
PROJECT RELEVANCE points + CROSS BORDER COOPERATION CHARACTER AND IMPACT points + PROJECT INTERVENTION LOGIC points + PARTNERSHIP RELEVANCE points + HORIZONTAL ISSUES points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</si>
  <si>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4, as excellent, than 3.00 points will be granted.
The total score for cluster is than calculated: 3.00 + 2.00 + 3.00 + 3.00 + 3.00 + 2.00 + 2.00 + 2.00 = 20 points out of 20 points</t>
    </r>
  </si>
  <si>
    <r>
      <t xml:space="preserve">3. The project overall objective clearly contributes to the achievement of the Programme priority specific objective. </t>
    </r>
    <r>
      <rPr>
        <sz val="11"/>
        <color rgb="FFFF0000"/>
        <rFont val="Trebuchet MS"/>
        <family val="2"/>
      </rPr>
      <t>(NB: If 0 points are awarded for this criterion the AF will be rejected)</t>
    </r>
  </si>
  <si>
    <r>
      <t xml:space="preserve">4. The project outputs clearly link to Programme output indicators and their contribution to Programme targets is sufficient. </t>
    </r>
    <r>
      <rPr>
        <sz val="11"/>
        <color rgb="FFFF0000"/>
        <rFont val="Trebuchet MS"/>
        <family val="2"/>
      </rPr>
      <t>(NB: If 0 points are awarded for this criterion the AF will be rejected)</t>
    </r>
  </si>
  <si>
    <t xml:space="preserve">TOTAL POINTS FOR PROJECT RELEVANCE </t>
  </si>
  <si>
    <t xml:space="preserve">TOTAL POINTS FOR CROS BORDER COOPERATION CHARACTER AND IMPACT </t>
  </si>
  <si>
    <r>
      <t xml:space="preserve">To what extent will project outputs have an impact beyond project life time? </t>
    </r>
    <r>
      <rPr>
        <b/>
        <sz val="11"/>
        <color rgb="FFFF0000"/>
        <rFont val="Trebuchet MS"/>
        <family val="2"/>
      </rPr>
      <t>(NB: If 0 points are awarded for criterion 3.4. the AF will be rejected).</t>
    </r>
  </si>
  <si>
    <r>
      <t xml:space="preserve">4.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 the durability </t>
    </r>
    <r>
      <rPr>
        <b/>
        <sz val="11"/>
        <color theme="4" tint="-0.499984740745262"/>
        <rFont val="Trebuchet MS"/>
        <family val="2"/>
      </rPr>
      <t>of the operations in case of investment in infrastructure or productive investment must be ensured for 5 years since the project completion. No cessation or transfer of productive activity,</t>
    </r>
    <r>
      <rPr>
        <sz val="11"/>
        <color theme="4" tint="-0.499984740745262"/>
        <rFont val="Trebuchet MS"/>
        <family val="2"/>
      </rPr>
      <t xml:space="preserve"> no undue advantage owing to change of infrastructure ownership and no substantial change in nature, objectives etc. are accepted. In case the provision is not observed, the project is rejected. </t>
    </r>
    <r>
      <rPr>
        <sz val="11"/>
        <color rgb="FFFF0000"/>
        <rFont val="Trebuchet MS"/>
        <family val="2"/>
      </rPr>
      <t xml:space="preserve"> (NB: If 0 points are awarded for this criteria the AF will be rejected).</t>
    </r>
  </si>
  <si>
    <t xml:space="preserve">The value of the financial support requested is in line with the limits indicated in the Applicant Guide?
</t>
  </si>
  <si>
    <t>All partners are eligible organisations according with the Applicant’s Guide (assessment based on the Project partner statement, Legal documents of the applicants, etc).</t>
  </si>
  <si>
    <t xml:space="preserve">1.The budget allocated to the activities is in line with the project content and the costs are realistic. The budget is justified and necessary in terms of the forecasted activities, outputs and results. The proposed costs are reasonable and there is no duplication of costs.
</t>
  </si>
  <si>
    <t>2.Sufficient and reasonable resources are planned to ensure project implementation.The budget of each partner reflects the partner’s involvement in the project.</t>
  </si>
  <si>
    <t>4.The distribution of the budget per period is in line with the work plan and envisaged outputs.</t>
  </si>
  <si>
    <t xml:space="preserve">6.The available information in the budget is transparent and sufficient. On that basis, the project budget appears proportionate to the proposed work plan, project outputs and project's contribution to Programme indicators aimed for. Planned outputs and activities are clearly reflected in the budget . </t>
  </si>
  <si>
    <t>The project activites falls within the types of actions under the specific objective of the programme.</t>
  </si>
  <si>
    <t>The project was not physically completed or fully implemented before the submission of the application for funding under the programme.</t>
  </si>
  <si>
    <t>If part of the project is to be implemented outside the Programme area, it still remains within the territory of the countries participating to the Programme, while the project activities benefit to the Programme area and are in line with the specific Applicant's Guide provisions.</t>
  </si>
  <si>
    <t>All sections of the application form (including the budget) and all the mandatory annexes have been properly and accurately filled in, in English, and are typed (documents issued by third parties in other language are accompanied by their English translation).</t>
  </si>
  <si>
    <t>All mandatory annexes are signed and filled in according to the standard format set by the Applicant's Guide.</t>
  </si>
  <si>
    <t>The implementation period is in limits established within the Applicant Guide (does not exceed the maximum project durations and should not be less than the minimum duration period indicated in the Applicant Guide for the respective type of project).</t>
  </si>
  <si>
    <t xml:space="preserve">The partner(s) hold/s the right of property and/or use over the land and/or construction (building or item of infrastructure) subject to the project's intervention, proved by legal acts, contracts or any other valid proof under the real property law. If the partner(s) hold/s only the right of use, such right should be secured for at at least 5 years after the completion of the operation. 
or:
If the partner(s) does/did not provide valid proofs/documents to demonstrate the real property rights, they submitted a declaration on own responsibility regarding the ownership status  of the land/or construction (building or item of infrastructure).  </t>
  </si>
  <si>
    <t>If different from the partner(s), the owner of the land and/or construction (building or item of infrastructure) has given it’s written agreement for the partner(s) to perform the investment on/in the relevant land and/or construction (building or item of infrastructure)                                                                              or:
If the partner(s) does/did not provide the ownwer's written agreement, they submitted a declaration on own responsibility regarding such an agreement</t>
  </si>
  <si>
    <t xml:space="preserve">Documents related to the registration of the land and/or construction (building or item of infrastructure) in the relevant public registers have been submitted.                                            or:                                                                                                                                              If the partner(s) did not submitted valid proofs/documents to demonstrate the property's registration, they submitted a declaration on own responsibility regarding the registration of the land/or construction (building or item of infrastructure). </t>
  </si>
  <si>
    <r>
      <t>6. Project’s contribution to Programme result indicators is realistic and sufficient.</t>
    </r>
    <r>
      <rPr>
        <sz val="11"/>
        <color rgb="FFFF0000"/>
        <rFont val="Trebuchet MS"/>
        <family val="2"/>
      </rPr>
      <t xml:space="preserve"> (NB: If 0 points are awarded for this criterion the AF will be rejected)</t>
    </r>
  </si>
  <si>
    <r>
      <t>5. The project falls within the indicative types of actions under the specific objective of the programme. (</t>
    </r>
    <r>
      <rPr>
        <sz val="11"/>
        <color rgb="FFFF0000"/>
        <rFont val="Trebuchet MS"/>
        <family val="2"/>
      </rPr>
      <t>NB:  If 0 points are awarded, the AF will be rejected)</t>
    </r>
  </si>
  <si>
    <r>
      <t xml:space="preserve">To what extent will the project contribute to the achievement of Programme’s objectives and indicators? </t>
    </r>
    <r>
      <rPr>
        <b/>
        <sz val="11"/>
        <color rgb="FFFF0000"/>
        <rFont val="Trebuchet MS"/>
        <family val="2"/>
      </rPr>
      <t>(NB:  If 0 points are awarded to one of the following criteria - 1.3;1.4; 1.5, 1.6 -  the AF will be rejected)</t>
    </r>
  </si>
  <si>
    <t>AF C.4</t>
  </si>
  <si>
    <r>
      <t xml:space="preserve">What added value does the cooperation bring? </t>
    </r>
    <r>
      <rPr>
        <b/>
        <sz val="11"/>
        <color rgb="FFFF0000"/>
        <rFont val="Trebuchet MS"/>
        <family val="2"/>
      </rPr>
      <t xml:space="preserve"> (NB:  If 0 points are awarded to one of the following criteria - 2.1; 2.2; 2.3, 2.4 -  the AF will be rejected)</t>
    </r>
  </si>
  <si>
    <t xml:space="preserve">AF  B, C.3, C.4, C.7, D </t>
  </si>
  <si>
    <r>
      <t>2.  The importance of cooperation beyond borders for the topic addressed and a cross-border impact is clearly demonstrated.</t>
    </r>
    <r>
      <rPr>
        <sz val="11"/>
        <color rgb="FFFF0000"/>
        <rFont val="Trebuchet MS"/>
        <family val="2"/>
      </rPr>
      <t xml:space="preserve"> (NB: If 0 points are awarded for this criterion the AF will be rejected)</t>
    </r>
  </si>
  <si>
    <t>Is the application developed by the partners specified in the Applicant Guide?
In case the application includes additional partners set by the nominated partners, the eligibility conditions set by the Applicant Guide are checked under Criterion 13 (together with the already nominated partners)</t>
  </si>
  <si>
    <r>
      <t>The administrative compliance and eligibility assessment is a ‘yes or no’ process.</t>
    </r>
    <r>
      <rPr>
        <b/>
        <sz val="11"/>
        <color rgb="FFFF0000"/>
        <rFont val="Trebuchet MS"/>
        <family val="2"/>
      </rPr>
      <t xml:space="preserve"> The application is eligible if the rules set in Applicant's Guide are observed. </t>
    </r>
  </si>
  <si>
    <t xml:space="preserve">7. The project makes use of available knowledge and builds on existing results and practices. </t>
  </si>
  <si>
    <t xml:space="preserve">8. The project tries to avoid overlaps and replications; there is evolution of ideas. </t>
  </si>
  <si>
    <t>9. The project demonstrates new solutions that go beyond the existing practice in the sector/Programme area/participating countries or adapts and implements already developed solutions</t>
  </si>
  <si>
    <t>crt no modified</t>
  </si>
  <si>
    <r>
      <t xml:space="preserve">3.The results cannot (or only to some extent) be achieved without cooperation and have clear cross-border impact. </t>
    </r>
    <r>
      <rPr>
        <sz val="11"/>
        <color rgb="FFFF0000"/>
        <rFont val="Trebuchet MS"/>
        <family val="2"/>
      </rPr>
      <t>(NB: If 0 points are awarded for this criterion the AF will be rejected)</t>
    </r>
  </si>
  <si>
    <r>
      <t xml:space="preserve">4.There is a clear benefit from cooperating for the project partners / target groups / project area / Programme area. </t>
    </r>
    <r>
      <rPr>
        <sz val="11"/>
        <color rgb="FFFF0000"/>
        <rFont val="Trebuchet MS"/>
        <family val="2"/>
      </rPr>
      <t>(NB: If 0 points are awarded for this criteria the AF will be rejected)</t>
    </r>
  </si>
  <si>
    <r>
      <t>1. The application was jointly developped and the project will be jointly implemented.  In addition, partners plan to have joint financing and/or joint staff for their project. 
If</t>
    </r>
    <r>
      <rPr>
        <sz val="11"/>
        <color rgb="FFFF0000"/>
        <rFont val="Trebuchet MS"/>
        <family val="2"/>
      </rPr>
      <t xml:space="preserve">  </t>
    </r>
    <r>
      <rPr>
        <sz val="11"/>
        <color theme="4" tint="-0.499984740745262"/>
        <rFont val="Trebuchet MS"/>
        <family val="2"/>
      </rPr>
      <t>the 2 mandatory criteria (joint development and joint implementation) are not respected, the application receives 0 points. If the mandatory criteria are respected together with one of the optional criteria (joint financing and joint staff), the application receives 1 point (average). If the mandatory criteria are respected together with both optional criteria, the application receives 2 points (excellent).  (NB:  If 0 points are awarded, the AF will be rejected).</t>
    </r>
  </si>
  <si>
    <r>
      <t xml:space="preserve">Is the application submitted under this call addressing the navigability </t>
    </r>
    <r>
      <rPr>
        <b/>
        <sz val="11"/>
        <color theme="4" tint="-0.499984740745262"/>
        <rFont val="Trebuchet MS"/>
        <family val="2"/>
      </rPr>
      <t>and rail infrastructure</t>
    </r>
    <r>
      <rPr>
        <sz val="11"/>
        <color theme="4" tint="-0.499984740745262"/>
        <rFont val="Trebuchet MS"/>
        <family val="2"/>
      </rPr>
      <t xml:space="preserve"> in the conditions mentioned by the Applicant's Guide?</t>
    </r>
  </si>
  <si>
    <t>If the project includes infrastructure investments with an expected lifespan of at least 5 years, partners submitted the required climate proofing documentation in terms of climate adaptation and resilience, including the assessment of expected climate change impacts, the partner declaration, and, if applicable, the independent verification report. If not the case, are there any information regarding the observance of the climate proofing?</t>
  </si>
  <si>
    <t xml:space="preserve">TARGETED CALL FOR OPERATIONS OF STRATEGIC IMPORTANCE (OSI) addressing navigability and rail infrastructure (Call 6) 
Priority 1 – A well connected region, PO 3, SO 3.2
</t>
  </si>
  <si>
    <t>TARGETED CALL FOR OPERATIONS OF STRATEGIC IMPORTANCE (OSI) addressing navigability and rail infrastructure (Call 6) 
Priority 1 – A well connected region, PO 3, SO 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</si>
</sst>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theme="1"/>
      <name val="Trebuchet MS"/>
      <family val="2"/>
    </font>
    <font>
      <sz val="11"/>
      <color rgb="FFFF0000"/>
      <name val="Trebuchet MS"/>
      <family val="2"/>
    </font>
    <font>
      <b/>
      <sz val="11"/>
      <color rgb="FFFF0000"/>
      <name val="Trebuchet MS"/>
      <family val="2"/>
    </font>
    <font>
      <b/>
      <sz val="11"/>
      <color rgb="FF00B050"/>
      <name val="Trebuchet MS"/>
      <family val="2"/>
    </font>
    <font>
      <b/>
      <sz val="11"/>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sz val="10"/>
      <color theme="4" tint="-0.499984740745262"/>
      <name val="Trebuchet MS"/>
      <family val="2"/>
    </font>
    <font>
      <b/>
      <sz val="10"/>
      <color theme="4" tint="-0.499984740745262"/>
      <name val="Trebuchet MS"/>
      <family val="2"/>
    </font>
    <font>
      <sz val="10"/>
      <color theme="4" tint="-0.499984740745262"/>
      <name val="Times New Roman"/>
      <family val="1"/>
    </font>
    <font>
      <sz val="10"/>
      <color theme="1"/>
      <name val="Calibri"/>
      <family val="2"/>
      <charset val="238"/>
      <scheme val="minor"/>
    </font>
    <font>
      <u/>
      <sz val="10"/>
      <color theme="4" tint="-0.499984740745262"/>
      <name val="Trebuchet MS"/>
      <family val="2"/>
    </font>
  </fonts>
  <fills count="12">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9" fontId="2" fillId="0" borderId="0" xfId="2" applyFont="1"/>
    <xf numFmtId="1" fontId="2" fillId="0" borderId="0" xfId="0" applyNumberFormat="1" applyFont="1" applyAlignment="1">
      <alignment horizontal="center"/>
    </xf>
    <xf numFmtId="0" fontId="6" fillId="0" borderId="7" xfId="0" applyFont="1" applyFill="1" applyBorder="1" applyAlignment="1">
      <alignment horizontal="center" vertical="center"/>
    </xf>
    <xf numFmtId="0" fontId="3" fillId="0" borderId="7" xfId="0" applyFont="1" applyBorder="1" applyAlignment="1">
      <alignment horizontal="center" vertical="center"/>
    </xf>
    <xf numFmtId="0" fontId="8" fillId="0" borderId="0" xfId="0" applyFont="1"/>
    <xf numFmtId="0" fontId="9" fillId="0" borderId="7" xfId="0" applyFont="1" applyBorder="1" applyAlignment="1">
      <alignment horizontal="center" vertical="center"/>
    </xf>
    <xf numFmtId="0" fontId="9" fillId="0" borderId="7" xfId="0" applyFont="1" applyBorder="1"/>
    <xf numFmtId="0" fontId="8" fillId="0" borderId="7" xfId="0" applyFont="1" applyBorder="1"/>
    <xf numFmtId="0" fontId="9" fillId="0" borderId="7" xfId="0" applyFont="1" applyFill="1" applyBorder="1" applyAlignment="1">
      <alignment horizontal="center" vertical="center"/>
    </xf>
    <xf numFmtId="0" fontId="9" fillId="0" borderId="7" xfId="0" applyFont="1" applyBorder="1" applyAlignment="1">
      <alignment wrapText="1"/>
    </xf>
    <xf numFmtId="0" fontId="9" fillId="0" borderId="7" xfId="0" applyFont="1" applyBorder="1" applyAlignment="1">
      <alignment vertical="top" wrapText="1"/>
    </xf>
    <xf numFmtId="0" fontId="9" fillId="0" borderId="7" xfId="0" applyFont="1" applyFill="1" applyBorder="1" applyAlignment="1">
      <alignment wrapText="1"/>
    </xf>
    <xf numFmtId="0" fontId="9" fillId="0" borderId="7" xfId="0" applyFont="1" applyFill="1" applyBorder="1" applyAlignment="1">
      <alignment vertical="top" wrapText="1"/>
    </xf>
    <xf numFmtId="0" fontId="9" fillId="0" borderId="0" xfId="0" applyFont="1"/>
    <xf numFmtId="0" fontId="10" fillId="0" borderId="7" xfId="0" applyFont="1" applyBorder="1" applyAlignment="1">
      <alignment horizontal="center" vertical="center"/>
    </xf>
    <xf numFmtId="1" fontId="10" fillId="3" borderId="7"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0" fontId="10" fillId="5" borderId="7" xfId="0" applyFont="1" applyFill="1" applyBorder="1" applyAlignment="1">
      <alignment horizontal="center" vertical="center"/>
    </xf>
    <xf numFmtId="1" fontId="10" fillId="6" borderId="7" xfId="0" applyNumberFormat="1" applyFont="1" applyFill="1" applyBorder="1" applyAlignment="1">
      <alignment horizontal="center" vertical="center" wrapText="1"/>
    </xf>
    <xf numFmtId="0" fontId="9" fillId="5" borderId="0" xfId="0" applyFont="1" applyFill="1" applyBorder="1" applyAlignment="1">
      <alignment vertical="top" wrapText="1"/>
    </xf>
    <xf numFmtId="2" fontId="10" fillId="5" borderId="7" xfId="0" applyNumberFormat="1" applyFont="1" applyFill="1" applyBorder="1" applyAlignment="1">
      <alignment horizontal="center" vertical="center"/>
    </xf>
    <xf numFmtId="0" fontId="9" fillId="0" borderId="7" xfId="0" applyFont="1" applyBorder="1" applyAlignment="1">
      <alignment horizontal="center" vertical="center" wrapText="1"/>
    </xf>
    <xf numFmtId="2" fontId="10" fillId="0" borderId="7" xfId="0" applyNumberFormat="1" applyFont="1" applyBorder="1" applyAlignment="1">
      <alignment horizontal="center" vertical="center"/>
    </xf>
    <xf numFmtId="0" fontId="10" fillId="0" borderId="15" xfId="0" applyFont="1" applyBorder="1" applyAlignment="1">
      <alignment horizontal="center" vertical="center"/>
    </xf>
    <xf numFmtId="0" fontId="9" fillId="5" borderId="0" xfId="0" applyFont="1" applyFill="1"/>
    <xf numFmtId="0" fontId="10" fillId="7" borderId="7" xfId="0" applyFont="1" applyFill="1" applyBorder="1" applyAlignment="1">
      <alignment horizontal="center" vertical="center"/>
    </xf>
    <xf numFmtId="2" fontId="10" fillId="7" borderId="7" xfId="0" applyNumberFormat="1" applyFont="1" applyFill="1" applyBorder="1" applyAlignment="1">
      <alignment horizontal="center" vertical="center"/>
    </xf>
    <xf numFmtId="0" fontId="10" fillId="6" borderId="7"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2" fontId="10" fillId="5" borderId="7" xfId="0" applyNumberFormat="1" applyFont="1" applyFill="1" applyBorder="1" applyAlignment="1">
      <alignment horizontal="center" vertical="center" wrapText="1"/>
    </xf>
    <xf numFmtId="0" fontId="9" fillId="7" borderId="7" xfId="0" applyFont="1" applyFill="1" applyBorder="1"/>
    <xf numFmtId="0" fontId="9" fillId="5" borderId="0" xfId="0" applyFont="1" applyFill="1" applyBorder="1"/>
    <xf numFmtId="0" fontId="9" fillId="0" borderId="7" xfId="0" applyFont="1" applyBorder="1" applyAlignment="1">
      <alignment horizontal="center" wrapText="1"/>
    </xf>
    <xf numFmtId="0" fontId="9" fillId="5" borderId="0" xfId="0" applyFont="1" applyFill="1" applyBorder="1" applyAlignment="1">
      <alignment horizontal="center" vertical="center"/>
    </xf>
    <xf numFmtId="0" fontId="10" fillId="5" borderId="6" xfId="0" applyFont="1" applyFill="1" applyBorder="1" applyAlignment="1">
      <alignment horizontal="center" vertical="center" wrapText="1"/>
    </xf>
    <xf numFmtId="0" fontId="9" fillId="7" borderId="7" xfId="0" applyFont="1" applyFill="1" applyBorder="1" applyAlignment="1">
      <alignment horizontal="center" vertical="center"/>
    </xf>
    <xf numFmtId="0" fontId="10" fillId="8" borderId="14" xfId="0" applyFont="1" applyFill="1" applyBorder="1" applyAlignment="1">
      <alignment horizontal="center" vertical="center" wrapText="1"/>
    </xf>
    <xf numFmtId="2" fontId="10" fillId="8" borderId="7" xfId="0" applyNumberFormat="1" applyFont="1" applyFill="1" applyBorder="1" applyAlignment="1">
      <alignment horizontal="center" vertical="center"/>
    </xf>
    <xf numFmtId="0" fontId="9" fillId="8" borderId="14" xfId="0" applyFont="1" applyFill="1" applyBorder="1"/>
    <xf numFmtId="0" fontId="9" fillId="8" borderId="15" xfId="0" applyFont="1" applyFill="1" applyBorder="1"/>
    <xf numFmtId="0" fontId="10" fillId="8" borderId="7" xfId="0" applyFont="1" applyFill="1" applyBorder="1" applyAlignment="1">
      <alignment horizontal="center" vertical="center" wrapText="1"/>
    </xf>
    <xf numFmtId="2" fontId="10" fillId="5" borderId="7" xfId="1" applyNumberFormat="1" applyFont="1" applyFill="1" applyBorder="1" applyAlignment="1">
      <alignment horizontal="center" vertical="center"/>
    </xf>
    <xf numFmtId="2" fontId="10" fillId="7" borderId="7" xfId="1" applyNumberFormat="1" applyFont="1" applyFill="1" applyBorder="1" applyAlignment="1">
      <alignment horizontal="center" vertical="center"/>
    </xf>
    <xf numFmtId="0" fontId="10" fillId="8" borderId="7" xfId="0" applyFont="1" applyFill="1" applyBorder="1" applyAlignment="1">
      <alignment horizontal="center" vertical="top" wrapText="1"/>
    </xf>
    <xf numFmtId="2" fontId="10" fillId="8" borderId="7" xfId="1" applyNumberFormat="1" applyFont="1" applyFill="1" applyBorder="1" applyAlignment="1">
      <alignment horizontal="center" vertical="center"/>
    </xf>
    <xf numFmtId="0" fontId="10" fillId="9" borderId="7" xfId="0" applyFont="1" applyFill="1" applyBorder="1" applyAlignment="1">
      <alignment horizontal="center" vertical="top" wrapText="1"/>
    </xf>
    <xf numFmtId="2" fontId="10" fillId="9" borderId="7" xfId="1" applyNumberFormat="1" applyFont="1" applyFill="1" applyBorder="1" applyAlignment="1">
      <alignment horizontal="center" vertical="top"/>
    </xf>
    <xf numFmtId="0" fontId="7" fillId="10" borderId="0" xfId="0" applyFont="1" applyFill="1"/>
    <xf numFmtId="4" fontId="9" fillId="11" borderId="7" xfId="2" applyNumberFormat="1" applyFont="1" applyFill="1" applyBorder="1" applyAlignment="1">
      <alignment horizontal="center" vertical="center"/>
    </xf>
    <xf numFmtId="4" fontId="9" fillId="11" borderId="7" xfId="0" applyNumberFormat="1" applyFont="1" applyFill="1" applyBorder="1" applyAlignment="1">
      <alignment horizontal="center" vertical="center"/>
    </xf>
    <xf numFmtId="0" fontId="0" fillId="0" borderId="0" xfId="0" applyBorder="1"/>
    <xf numFmtId="0" fontId="18" fillId="0" borderId="7" xfId="0" applyFont="1" applyBorder="1" applyAlignment="1">
      <alignment horizontal="center" vertical="center" wrapText="1"/>
    </xf>
    <xf numFmtId="0" fontId="17" fillId="0" borderId="7" xfId="0" applyFont="1" applyBorder="1" applyAlignment="1">
      <alignment horizontal="left"/>
    </xf>
    <xf numFmtId="0" fontId="17" fillId="0" borderId="7" xfId="0" applyFont="1" applyBorder="1"/>
    <xf numFmtId="0" fontId="20" fillId="0" borderId="7" xfId="0" applyFont="1" applyBorder="1"/>
    <xf numFmtId="0" fontId="0" fillId="0" borderId="7" xfId="0" applyBorder="1"/>
    <xf numFmtId="0" fontId="17" fillId="0" borderId="7" xfId="0" applyFont="1" applyBorder="1" applyAlignment="1">
      <alignment horizontal="justify" vertical="center"/>
    </xf>
    <xf numFmtId="0" fontId="10" fillId="0" borderId="7" xfId="0" applyFont="1" applyBorder="1" applyAlignment="1">
      <alignment horizontal="center" vertical="center"/>
    </xf>
    <xf numFmtId="0" fontId="18" fillId="0" borderId="7" xfId="0" applyFont="1" applyBorder="1" applyAlignment="1">
      <alignment vertical="center" wrapText="1"/>
    </xf>
    <xf numFmtId="0" fontId="10" fillId="0" borderId="7" xfId="0" applyFont="1" applyBorder="1" applyAlignment="1">
      <alignment horizontal="center" vertical="center"/>
    </xf>
    <xf numFmtId="0" fontId="9" fillId="0" borderId="7" xfId="0" applyFont="1" applyBorder="1" applyAlignment="1">
      <alignment horizontal="left" vertical="top" wrapText="1"/>
    </xf>
    <xf numFmtId="0" fontId="2" fillId="0" borderId="0" xfId="0" applyFont="1" applyFill="1"/>
    <xf numFmtId="0" fontId="10" fillId="0" borderId="7" xfId="0" applyFont="1" applyFill="1" applyBorder="1" applyAlignment="1">
      <alignment horizontal="center" vertical="center"/>
    </xf>
    <xf numFmtId="2" fontId="10" fillId="0" borderId="7" xfId="0" applyNumberFormat="1" applyFont="1" applyFill="1" applyBorder="1" applyAlignment="1">
      <alignment horizontal="center" vertical="center"/>
    </xf>
    <xf numFmtId="0" fontId="0" fillId="0" borderId="7" xfId="0" applyBorder="1" applyAlignment="1">
      <alignment horizontal="center"/>
    </xf>
    <xf numFmtId="0" fontId="11" fillId="0" borderId="7" xfId="0" applyFont="1" applyBorder="1" applyAlignment="1">
      <alignment horizontal="center" vertical="center" wrapText="1"/>
    </xf>
    <xf numFmtId="0" fontId="10" fillId="0" borderId="13" xfId="0" applyFont="1" applyBorder="1" applyAlignment="1">
      <alignment horizontal="left"/>
    </xf>
    <xf numFmtId="0" fontId="10" fillId="0" borderId="14"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vertical="top" wrapText="1"/>
    </xf>
    <xf numFmtId="0" fontId="8" fillId="0" borderId="7" xfId="0" applyFont="1" applyBorder="1" applyAlignment="1">
      <alignment horizontal="center" wrapText="1"/>
    </xf>
    <xf numFmtId="0" fontId="9" fillId="0" borderId="7" xfId="0" applyFont="1" applyBorder="1" applyAlignment="1">
      <alignment horizontal="center" wrapText="1"/>
    </xf>
    <xf numFmtId="49" fontId="9" fillId="0" borderId="13" xfId="0" applyNumberFormat="1" applyFont="1" applyBorder="1" applyAlignment="1">
      <alignment horizontal="left"/>
    </xf>
    <xf numFmtId="49" fontId="9" fillId="0" borderId="14" xfId="0" applyNumberFormat="1" applyFont="1" applyBorder="1" applyAlignment="1">
      <alignment horizontal="left"/>
    </xf>
    <xf numFmtId="0" fontId="2" fillId="0" borderId="5" xfId="0" applyFont="1" applyBorder="1" applyAlignment="1">
      <alignment horizontal="center"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center"/>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center"/>
    </xf>
    <xf numFmtId="0" fontId="10" fillId="0" borderId="7" xfId="0" applyFont="1" applyBorder="1" applyAlignment="1">
      <alignment horizontal="center" vertical="center"/>
    </xf>
    <xf numFmtId="0" fontId="10" fillId="2" borderId="7" xfId="0" applyFont="1" applyFill="1" applyBorder="1" applyAlignment="1">
      <alignment horizontal="center"/>
    </xf>
    <xf numFmtId="0" fontId="10" fillId="2" borderId="7" xfId="0" applyFont="1" applyFill="1" applyBorder="1" applyAlignment="1">
      <alignment horizont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8" xfId="0" applyFont="1" applyFill="1" applyBorder="1" applyAlignment="1">
      <alignment horizontal="center" vertical="top" wrapText="1"/>
    </xf>
    <xf numFmtId="0" fontId="10" fillId="6" borderId="6" xfId="0" applyFont="1" applyFill="1" applyBorder="1" applyAlignment="1">
      <alignment horizontal="center" vertical="top"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1" fontId="5" fillId="6" borderId="8"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0" fontId="10" fillId="0" borderId="7" xfId="0" applyFont="1" applyBorder="1" applyAlignment="1">
      <alignment horizontal="center"/>
    </xf>
    <xf numFmtId="0" fontId="2" fillId="0" borderId="7" xfId="0" applyFont="1" applyBorder="1" applyAlignment="1">
      <alignment horizont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9" fillId="0" borderId="7" xfId="0" applyFont="1" applyBorder="1" applyAlignment="1">
      <alignment horizontal="left" vertical="top" wrapText="1"/>
    </xf>
    <xf numFmtId="0" fontId="10" fillId="5" borderId="1"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9" fillId="0" borderId="7" xfId="0" applyFont="1" applyFill="1" applyBorder="1" applyAlignment="1">
      <alignment horizontal="left" vertical="top" wrapText="1"/>
    </xf>
    <xf numFmtId="0" fontId="5" fillId="6" borderId="8"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0" fillId="5" borderId="13" xfId="0" applyFont="1" applyFill="1" applyBorder="1" applyAlignment="1">
      <alignment horizontal="left" vertical="top" wrapText="1"/>
    </xf>
    <xf numFmtId="0" fontId="10" fillId="5" borderId="14"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7" borderId="7" xfId="0" applyFont="1" applyFill="1" applyBorder="1" applyAlignment="1">
      <alignment horizontal="center" vertical="center" wrapText="1"/>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7" xfId="0" applyFont="1" applyFill="1" applyBorder="1" applyAlignment="1">
      <alignment horizontal="center" vertical="center"/>
    </xf>
    <xf numFmtId="0" fontId="9" fillId="6" borderId="7" xfId="0" applyFont="1" applyFill="1" applyBorder="1" applyAlignment="1">
      <alignment horizontal="center"/>
    </xf>
    <xf numFmtId="1" fontId="5" fillId="6" borderId="7" xfId="0" applyNumberFormat="1" applyFont="1" applyFill="1" applyBorder="1" applyAlignment="1">
      <alignment horizontal="center" vertical="center"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10" fillId="7" borderId="7" xfId="0" applyFont="1" applyFill="1" applyBorder="1" applyAlignment="1">
      <alignment horizontal="left" vertical="center" wrapText="1"/>
    </xf>
    <xf numFmtId="0" fontId="9" fillId="7" borderId="13" xfId="0" applyFont="1" applyFill="1" applyBorder="1" applyAlignment="1">
      <alignment horizontal="center"/>
    </xf>
    <xf numFmtId="0" fontId="9" fillId="7" borderId="14" xfId="0" applyFont="1" applyFill="1" applyBorder="1" applyAlignment="1">
      <alignment horizontal="center"/>
    </xf>
    <xf numFmtId="0" fontId="9" fillId="7" borderId="15" xfId="0" applyFont="1" applyFill="1" applyBorder="1" applyAlignment="1">
      <alignment horizontal="center"/>
    </xf>
    <xf numFmtId="0" fontId="10" fillId="6" borderId="8" xfId="0" applyFont="1" applyFill="1" applyBorder="1" applyAlignment="1">
      <alignment horizontal="center" vertical="center"/>
    </xf>
    <xf numFmtId="0" fontId="9" fillId="6" borderId="8" xfId="0" applyFont="1" applyFill="1" applyBorder="1" applyAlignment="1">
      <alignment horizontal="center"/>
    </xf>
    <xf numFmtId="0" fontId="9" fillId="6" borderId="6" xfId="0" applyFont="1" applyFill="1" applyBorder="1" applyAlignment="1">
      <alignment horizontal="center"/>
    </xf>
    <xf numFmtId="0" fontId="10" fillId="5" borderId="4"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0" fillId="8" borderId="7" xfId="0" applyFont="1" applyFill="1" applyBorder="1" applyAlignment="1">
      <alignment horizontal="center" vertical="top" wrapText="1"/>
    </xf>
    <xf numFmtId="0" fontId="9" fillId="0" borderId="7"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5" borderId="7" xfId="0" applyFont="1" applyFill="1" applyBorder="1" applyAlignment="1">
      <alignment horizontal="left" vertical="top" wrapText="1"/>
    </xf>
    <xf numFmtId="0" fontId="10" fillId="7" borderId="7" xfId="0" applyFont="1" applyFill="1" applyBorder="1" applyAlignment="1">
      <alignment horizontal="left" vertical="top" wrapText="1"/>
    </xf>
    <xf numFmtId="0" fontId="10" fillId="9" borderId="13" xfId="0" applyFont="1" applyFill="1" applyBorder="1" applyAlignment="1">
      <alignment horizontal="center" vertical="top" wrapText="1"/>
    </xf>
    <xf numFmtId="0" fontId="10" fillId="9" borderId="14" xfId="0" applyFont="1" applyFill="1" applyBorder="1" applyAlignment="1">
      <alignment horizontal="center" vertical="top" wrapText="1"/>
    </xf>
    <xf numFmtId="0" fontId="9" fillId="9" borderId="13"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10" fillId="7" borderId="7" xfId="0" applyFont="1" applyFill="1" applyBorder="1" applyAlignment="1">
      <alignment horizontal="left"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0" fillId="8" borderId="13" xfId="0" applyFont="1" applyFill="1" applyBorder="1" applyAlignment="1">
      <alignment horizontal="left" vertical="top" wrapText="1"/>
    </xf>
    <xf numFmtId="0" fontId="10" fillId="8" borderId="14" xfId="0" applyFont="1" applyFill="1" applyBorder="1" applyAlignment="1">
      <alignment horizontal="left" vertical="top" wrapText="1"/>
    </xf>
    <xf numFmtId="0" fontId="9" fillId="8" borderId="13"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17" fillId="0" borderId="13" xfId="0" applyFont="1" applyBorder="1" applyAlignment="1">
      <alignment horizontal="left" wrapText="1"/>
    </xf>
    <xf numFmtId="0" fontId="17" fillId="0" borderId="14" xfId="0" applyFont="1" applyBorder="1" applyAlignment="1">
      <alignment horizontal="left" wrapText="1"/>
    </xf>
    <xf numFmtId="0" fontId="17" fillId="0" borderId="15" xfId="0" applyFont="1" applyBorder="1" applyAlignment="1">
      <alignment horizontal="left" wrapText="1"/>
    </xf>
    <xf numFmtId="0" fontId="17" fillId="0" borderId="7" xfId="0" applyFont="1" applyBorder="1" applyAlignment="1">
      <alignment horizontal="left"/>
    </xf>
    <xf numFmtId="0" fontId="20" fillId="0" borderId="7" xfId="0" applyFont="1" applyBorder="1" applyAlignment="1">
      <alignment horizontal="center"/>
    </xf>
    <xf numFmtId="0" fontId="10" fillId="2" borderId="7" xfId="0" applyFont="1" applyFill="1" applyBorder="1" applyAlignment="1">
      <alignment horizontal="left" vertical="center" wrapText="1"/>
    </xf>
    <xf numFmtId="0" fontId="11"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wrapText="1"/>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17" fillId="0" borderId="7" xfId="0" applyFont="1" applyBorder="1" applyAlignment="1">
      <alignment horizontal="left" vertical="top"/>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xf>
    <xf numFmtId="0" fontId="10" fillId="0" borderId="7" xfId="0" applyFont="1" applyBorder="1" applyAlignment="1">
      <alignment horizontal="left" vertical="center" wrapText="1"/>
    </xf>
    <xf numFmtId="0" fontId="18" fillId="2"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818030</xdr:colOff>
      <xdr:row>1</xdr:row>
      <xdr:rowOff>78441</xdr:rowOff>
    </xdr:from>
    <xdr:to>
      <xdr:col>5</xdr:col>
      <xdr:colOff>1439695</xdr:colOff>
      <xdr:row>1</xdr:row>
      <xdr:rowOff>700106</xdr:rowOff>
    </xdr:to>
    <xdr:pic>
      <xdr:nvPicPr>
        <xdr:cNvPr id="3" name="Picture 2" descr="\\192.168.0.13\dcti\post 2020\PROGRAME\Ro-Bg 2021-2027\Comunicare\MIV INTERACT\Interreg iconos 2021\INTERREG icons PNG 2021\INTERREG icons 2020 D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1" y="268941"/>
          <a:ext cx="621665" cy="621665"/>
        </a:xfrm>
        <a:prstGeom prst="rect">
          <a:avLst/>
        </a:prstGeom>
        <a:noFill/>
        <a:ln>
          <a:noFill/>
        </a:ln>
      </xdr:spPr>
    </xdr:pic>
    <xdr:clientData/>
  </xdr:twoCellAnchor>
  <xdr:twoCellAnchor editAs="oneCell">
    <xdr:from>
      <xdr:col>2</xdr:col>
      <xdr:colOff>190500</xdr:colOff>
      <xdr:row>1</xdr:row>
      <xdr:rowOff>100853</xdr:rowOff>
    </xdr:from>
    <xdr:to>
      <xdr:col>2</xdr:col>
      <xdr:colOff>2409825</xdr:colOff>
      <xdr:row>1</xdr:row>
      <xdr:rowOff>728868</xdr:rowOff>
    </xdr:to>
    <xdr:pic>
      <xdr:nvPicPr>
        <xdr:cNvPr id="5" name="Pictur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735" y="291353"/>
          <a:ext cx="2219325" cy="6280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244928</xdr:colOff>
      <xdr:row>1</xdr:row>
      <xdr:rowOff>217714</xdr:rowOff>
    </xdr:from>
    <xdr:to>
      <xdr:col>13</xdr:col>
      <xdr:colOff>866593</xdr:colOff>
      <xdr:row>1</xdr:row>
      <xdr:rowOff>839379</xdr:rowOff>
    </xdr:to>
    <xdr:pic>
      <xdr:nvPicPr>
        <xdr:cNvPr id="5" name="Picture 4" descr="\\192.168.0.13\dcti\post 2020\PROGRAME\Ro-Bg 2021-2027\Comunicare\MIV INTERACT\Interreg iconos 2021\INTERREG icons PNG 2021\INTERREG icons 2020 D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44107" y="421821"/>
          <a:ext cx="621665" cy="621665"/>
        </a:xfrm>
        <a:prstGeom prst="rect">
          <a:avLst/>
        </a:prstGeom>
        <a:noFill/>
        <a:ln>
          <a:noFill/>
        </a:ln>
      </xdr:spPr>
    </xdr:pic>
    <xdr:clientData/>
  </xdr:twoCellAnchor>
  <xdr:twoCellAnchor editAs="oneCell">
    <xdr:from>
      <xdr:col>1</xdr:col>
      <xdr:colOff>544286</xdr:colOff>
      <xdr:row>1</xdr:row>
      <xdr:rowOff>258534</xdr:rowOff>
    </xdr:from>
    <xdr:to>
      <xdr:col>5</xdr:col>
      <xdr:colOff>314325</xdr:colOff>
      <xdr:row>1</xdr:row>
      <xdr:rowOff>886549</xdr:rowOff>
    </xdr:to>
    <xdr:pic>
      <xdr:nvPicPr>
        <xdr:cNvPr id="7" name="Pictur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6607" y="462641"/>
          <a:ext cx="2219325" cy="6280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127000</xdr:rowOff>
    </xdr:from>
    <xdr:to>
      <xdr:col>3</xdr:col>
      <xdr:colOff>625513</xdr:colOff>
      <xdr:row>1</xdr:row>
      <xdr:rowOff>663494</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4900" y="342900"/>
          <a:ext cx="1908213" cy="536494"/>
        </a:xfrm>
        <a:prstGeom prst="rect">
          <a:avLst/>
        </a:prstGeom>
      </xdr:spPr>
    </xdr:pic>
    <xdr:clientData/>
  </xdr:twoCellAnchor>
  <xdr:twoCellAnchor editAs="oneCell">
    <xdr:from>
      <xdr:col>14</xdr:col>
      <xdr:colOff>609600</xdr:colOff>
      <xdr:row>1</xdr:row>
      <xdr:rowOff>203200</xdr:rowOff>
    </xdr:from>
    <xdr:to>
      <xdr:col>15</xdr:col>
      <xdr:colOff>367846</xdr:colOff>
      <xdr:row>1</xdr:row>
      <xdr:rowOff>825046</xdr:rowOff>
    </xdr:to>
    <xdr:pic>
      <xdr:nvPicPr>
        <xdr:cNvPr id="3" name="Picture 2"/>
        <xdr:cNvPicPr>
          <a:picLocks noChangeAspect="1"/>
        </xdr:cNvPicPr>
      </xdr:nvPicPr>
      <xdr:blipFill>
        <a:blip xmlns:r="http://schemas.openxmlformats.org/officeDocument/2006/relationships" r:embed="rId2"/>
        <a:stretch>
          <a:fillRect/>
        </a:stretch>
      </xdr:blipFill>
      <xdr:spPr>
        <a:xfrm>
          <a:off x="15328900" y="419100"/>
          <a:ext cx="621846" cy="621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9"/>
  <sheetViews>
    <sheetView tabSelected="1" zoomScale="85" zoomScaleNormal="85" workbookViewId="0">
      <selection activeCell="B3" sqref="B3:F3"/>
    </sheetView>
  </sheetViews>
  <sheetFormatPr defaultRowHeight="15" x14ac:dyDescent="0.25"/>
  <cols>
    <col min="2" max="2" width="9.140625" customWidth="1"/>
    <col min="3" max="3" width="78" customWidth="1"/>
    <col min="4" max="4" width="13.42578125" customWidth="1"/>
    <col min="5" max="5" width="12.42578125" customWidth="1"/>
    <col min="6" max="6" width="35.140625" customWidth="1"/>
  </cols>
  <sheetData>
    <row r="2" spans="2:6" ht="60" customHeight="1" x14ac:dyDescent="0.25">
      <c r="B2" s="69"/>
      <c r="C2" s="69"/>
      <c r="D2" s="69"/>
      <c r="E2" s="69"/>
      <c r="F2" s="69"/>
    </row>
    <row r="3" spans="2:6" ht="49.5" customHeight="1" x14ac:dyDescent="0.25">
      <c r="B3" s="70" t="s">
        <v>214</v>
      </c>
      <c r="C3" s="70"/>
      <c r="D3" s="70"/>
      <c r="E3" s="70"/>
      <c r="F3" s="70"/>
    </row>
    <row r="4" spans="2:6" ht="28.5" customHeight="1" x14ac:dyDescent="0.25">
      <c r="B4" s="70" t="s">
        <v>97</v>
      </c>
      <c r="C4" s="70"/>
      <c r="D4" s="70"/>
      <c r="E4" s="70"/>
      <c r="F4" s="70"/>
    </row>
    <row r="5" spans="2:6" x14ac:dyDescent="0.25">
      <c r="B5" s="75"/>
      <c r="C5" s="75"/>
      <c r="D5" s="75"/>
      <c r="E5" s="75"/>
      <c r="F5" s="75"/>
    </row>
    <row r="6" spans="2:6" x14ac:dyDescent="0.25">
      <c r="B6" s="75"/>
      <c r="C6" s="75"/>
      <c r="D6" s="75"/>
      <c r="E6" s="75"/>
      <c r="F6" s="75"/>
    </row>
    <row r="7" spans="2:6" ht="16.5" x14ac:dyDescent="0.3">
      <c r="B7" s="71" t="s">
        <v>1</v>
      </c>
      <c r="C7" s="72"/>
      <c r="D7" s="72"/>
      <c r="E7" s="72"/>
      <c r="F7" s="72"/>
    </row>
    <row r="8" spans="2:6" ht="16.5" x14ac:dyDescent="0.3">
      <c r="B8" s="73" t="s">
        <v>98</v>
      </c>
      <c r="C8" s="73"/>
      <c r="D8" s="73"/>
      <c r="E8" s="73"/>
      <c r="F8" s="73"/>
    </row>
    <row r="9" spans="2:6" ht="16.5" x14ac:dyDescent="0.3">
      <c r="B9" s="77" t="s">
        <v>99</v>
      </c>
      <c r="C9" s="78"/>
      <c r="D9" s="78"/>
      <c r="E9" s="78"/>
      <c r="F9" s="78"/>
    </row>
    <row r="10" spans="2:6" ht="16.5" x14ac:dyDescent="0.3">
      <c r="B10" s="76"/>
      <c r="C10" s="76"/>
      <c r="D10" s="76"/>
      <c r="E10" s="76"/>
      <c r="F10" s="76"/>
    </row>
    <row r="11" spans="2:6" ht="36" customHeight="1" x14ac:dyDescent="0.25">
      <c r="B11" s="74" t="s">
        <v>204</v>
      </c>
      <c r="C11" s="74"/>
      <c r="D11" s="74"/>
      <c r="E11" s="74"/>
      <c r="F11" s="74"/>
    </row>
    <row r="12" spans="2:6" ht="16.5" x14ac:dyDescent="0.3">
      <c r="B12" s="76"/>
      <c r="C12" s="76"/>
      <c r="D12" s="76"/>
      <c r="E12" s="76"/>
      <c r="F12" s="76"/>
    </row>
    <row r="13" spans="2:6" ht="34.5" customHeight="1" x14ac:dyDescent="0.25">
      <c r="B13" s="74"/>
      <c r="C13" s="74"/>
      <c r="D13" s="74"/>
      <c r="E13" s="74"/>
      <c r="F13" s="74"/>
    </row>
    <row r="14" spans="2:6" x14ac:dyDescent="0.25">
      <c r="B14" s="11"/>
      <c r="C14" s="11"/>
      <c r="D14" s="11"/>
      <c r="E14" s="11"/>
      <c r="F14" s="11"/>
    </row>
    <row r="15" spans="2:6" x14ac:dyDescent="0.25">
      <c r="B15" s="11"/>
      <c r="C15" s="11"/>
      <c r="D15" s="11"/>
      <c r="E15" s="11"/>
      <c r="F15" s="11"/>
    </row>
    <row r="16" spans="2:6" ht="16.5" x14ac:dyDescent="0.25">
      <c r="B16" s="62" t="s">
        <v>100</v>
      </c>
      <c r="C16" s="62" t="s">
        <v>101</v>
      </c>
      <c r="D16" s="62" t="s">
        <v>102</v>
      </c>
      <c r="E16" s="62" t="s">
        <v>103</v>
      </c>
      <c r="F16" s="6" t="s">
        <v>112</v>
      </c>
    </row>
    <row r="17" spans="2:7" ht="42.75" customHeight="1" x14ac:dyDescent="0.25">
      <c r="B17" s="12">
        <v>1</v>
      </c>
      <c r="C17" s="16" t="s">
        <v>212</v>
      </c>
      <c r="D17" s="7"/>
      <c r="E17" s="7"/>
      <c r="F17" s="6"/>
    </row>
    <row r="18" spans="2:7" ht="83.25" customHeight="1" x14ac:dyDescent="0.25">
      <c r="B18" s="12">
        <v>2</v>
      </c>
      <c r="C18" s="16" t="s">
        <v>203</v>
      </c>
      <c r="D18" s="7"/>
      <c r="E18" s="7"/>
      <c r="F18" s="6"/>
    </row>
    <row r="19" spans="2:7" ht="34.5" customHeight="1" x14ac:dyDescent="0.3">
      <c r="B19" s="12">
        <v>3</v>
      </c>
      <c r="C19" s="65" t="s">
        <v>104</v>
      </c>
      <c r="D19" s="10"/>
      <c r="E19" s="10"/>
      <c r="F19" s="11"/>
      <c r="G19" s="8"/>
    </row>
    <row r="20" spans="2:7" ht="84.75" customHeight="1" x14ac:dyDescent="0.3">
      <c r="B20" s="12">
        <v>4</v>
      </c>
      <c r="C20" s="13" t="s">
        <v>190</v>
      </c>
      <c r="D20" s="10"/>
      <c r="E20" s="10"/>
      <c r="F20" s="11"/>
      <c r="G20" s="8"/>
    </row>
    <row r="21" spans="2:7" ht="43.5" customHeight="1" x14ac:dyDescent="0.3">
      <c r="B21" s="12">
        <v>5</v>
      </c>
      <c r="C21" s="14" t="s">
        <v>191</v>
      </c>
      <c r="D21" s="10"/>
      <c r="E21" s="10"/>
      <c r="F21" s="11"/>
      <c r="G21" s="8"/>
    </row>
    <row r="22" spans="2:7" ht="73.5" customHeight="1" x14ac:dyDescent="0.3">
      <c r="B22" s="12">
        <v>6</v>
      </c>
      <c r="C22" s="14" t="s">
        <v>192</v>
      </c>
      <c r="D22" s="10"/>
      <c r="E22" s="10"/>
      <c r="F22" s="11"/>
      <c r="G22" s="8"/>
    </row>
    <row r="23" spans="2:7" ht="61.5" customHeight="1" x14ac:dyDescent="0.3">
      <c r="B23" s="12">
        <v>7</v>
      </c>
      <c r="C23" s="65" t="s">
        <v>181</v>
      </c>
      <c r="D23" s="10"/>
      <c r="E23" s="10"/>
      <c r="F23" s="11"/>
      <c r="G23" s="8"/>
    </row>
    <row r="24" spans="2:7" ht="54.75" customHeight="1" x14ac:dyDescent="0.3">
      <c r="B24" s="12">
        <v>8</v>
      </c>
      <c r="C24" s="14" t="s">
        <v>105</v>
      </c>
      <c r="D24" s="10"/>
      <c r="E24" s="10"/>
      <c r="F24" s="11"/>
      <c r="G24" s="8"/>
    </row>
    <row r="25" spans="2:7" ht="24" customHeight="1" x14ac:dyDescent="0.3">
      <c r="B25" s="12">
        <v>9</v>
      </c>
      <c r="C25" s="15" t="s">
        <v>106</v>
      </c>
      <c r="D25" s="10"/>
      <c r="E25" s="10"/>
      <c r="F25" s="11"/>
      <c r="G25" s="8"/>
    </row>
    <row r="26" spans="2:7" ht="16.5" x14ac:dyDescent="0.3">
      <c r="B26" s="12">
        <v>10</v>
      </c>
      <c r="C26" s="15" t="s">
        <v>107</v>
      </c>
      <c r="D26" s="10"/>
      <c r="E26" s="10"/>
      <c r="F26" s="11"/>
      <c r="G26" s="8"/>
    </row>
    <row r="27" spans="2:7" ht="33.6" customHeight="1" x14ac:dyDescent="0.3">
      <c r="B27" s="12">
        <v>11</v>
      </c>
      <c r="C27" s="15" t="s">
        <v>108</v>
      </c>
      <c r="D27" s="10"/>
      <c r="E27" s="10"/>
      <c r="F27" s="11"/>
      <c r="G27" s="8"/>
    </row>
    <row r="28" spans="2:7" ht="89.25" customHeight="1" x14ac:dyDescent="0.3">
      <c r="B28" s="12">
        <v>12</v>
      </c>
      <c r="C28" s="16" t="s">
        <v>125</v>
      </c>
      <c r="D28" s="10"/>
      <c r="E28" s="10"/>
      <c r="F28" s="11"/>
      <c r="G28" s="8"/>
    </row>
    <row r="29" spans="2:7" ht="55.5" customHeight="1" x14ac:dyDescent="0.3">
      <c r="B29" s="12">
        <v>13</v>
      </c>
      <c r="C29" s="16" t="s">
        <v>182</v>
      </c>
      <c r="D29" s="10"/>
      <c r="E29" s="10"/>
      <c r="F29" s="11"/>
      <c r="G29" s="8"/>
    </row>
    <row r="30" spans="2:7" ht="182.25" customHeight="1" x14ac:dyDescent="0.3">
      <c r="B30" s="12">
        <v>14</v>
      </c>
      <c r="C30" s="16" t="s">
        <v>193</v>
      </c>
      <c r="D30" s="10"/>
      <c r="E30" s="10"/>
      <c r="F30" s="11"/>
      <c r="G30" s="8"/>
    </row>
    <row r="31" spans="2:7" ht="127.5" customHeight="1" x14ac:dyDescent="0.3">
      <c r="B31" s="12">
        <v>15</v>
      </c>
      <c r="C31" s="16" t="s">
        <v>194</v>
      </c>
      <c r="D31" s="10"/>
      <c r="E31" s="10"/>
      <c r="F31" s="11"/>
      <c r="G31" s="8"/>
    </row>
    <row r="32" spans="2:7" ht="150.75" customHeight="1" x14ac:dyDescent="0.3">
      <c r="B32" s="12">
        <v>16</v>
      </c>
      <c r="C32" s="14" t="s">
        <v>195</v>
      </c>
      <c r="D32" s="10"/>
      <c r="E32" s="10"/>
      <c r="F32" s="11"/>
      <c r="G32" s="8"/>
    </row>
    <row r="33" spans="2:7" ht="44.25" customHeight="1" x14ac:dyDescent="0.3">
      <c r="B33" s="12">
        <v>17</v>
      </c>
      <c r="C33" s="16" t="s">
        <v>109</v>
      </c>
      <c r="D33" s="10"/>
      <c r="E33" s="10"/>
      <c r="F33" s="11"/>
      <c r="G33" s="8"/>
    </row>
    <row r="34" spans="2:7" ht="70.5" customHeight="1" x14ac:dyDescent="0.3">
      <c r="B34" s="12">
        <v>18</v>
      </c>
      <c r="C34" s="16" t="s">
        <v>110</v>
      </c>
      <c r="D34" s="10"/>
      <c r="E34" s="10"/>
      <c r="F34" s="11"/>
      <c r="G34" s="8"/>
    </row>
    <row r="35" spans="2:7" ht="99.75" customHeight="1" x14ac:dyDescent="0.3">
      <c r="B35" s="12">
        <v>19</v>
      </c>
      <c r="C35" s="16" t="s">
        <v>189</v>
      </c>
      <c r="D35" s="10"/>
      <c r="E35" s="10"/>
      <c r="F35" s="11"/>
      <c r="G35" s="8"/>
    </row>
    <row r="36" spans="2:7" ht="69" customHeight="1" x14ac:dyDescent="0.3">
      <c r="B36" s="12">
        <v>20</v>
      </c>
      <c r="C36" s="16" t="s">
        <v>188</v>
      </c>
      <c r="D36" s="10"/>
      <c r="E36" s="10"/>
      <c r="F36" s="11"/>
      <c r="G36" s="8"/>
    </row>
    <row r="37" spans="2:7" ht="63.75" customHeight="1" x14ac:dyDescent="0.3">
      <c r="B37" s="12">
        <v>21</v>
      </c>
      <c r="C37" s="16" t="s">
        <v>111</v>
      </c>
      <c r="D37" s="10"/>
      <c r="E37" s="10"/>
      <c r="F37" s="11"/>
      <c r="G37" s="8"/>
    </row>
    <row r="38" spans="2:7" ht="39" customHeight="1" x14ac:dyDescent="0.3">
      <c r="B38" s="12">
        <v>22</v>
      </c>
      <c r="C38" s="16" t="s">
        <v>187</v>
      </c>
      <c r="D38" s="10"/>
      <c r="E38" s="10"/>
      <c r="F38" s="11"/>
      <c r="G38" s="8"/>
    </row>
    <row r="39" spans="2:7" ht="123" customHeight="1" x14ac:dyDescent="0.25">
      <c r="B39" s="12">
        <v>23</v>
      </c>
      <c r="C39" s="16" t="s">
        <v>213</v>
      </c>
      <c r="D39" s="11"/>
      <c r="E39" s="11"/>
      <c r="F39" s="11"/>
      <c r="G39" s="8"/>
    </row>
  </sheetData>
  <mergeCells count="12">
    <mergeCell ref="B2:F2"/>
    <mergeCell ref="B3:F3"/>
    <mergeCell ref="B7:F7"/>
    <mergeCell ref="B8:F8"/>
    <mergeCell ref="B13:F13"/>
    <mergeCell ref="B4:F4"/>
    <mergeCell ref="B5:F5"/>
    <mergeCell ref="B6:F6"/>
    <mergeCell ref="B10:F10"/>
    <mergeCell ref="B11:F11"/>
    <mergeCell ref="B12:F12"/>
    <mergeCell ref="B9:F9"/>
  </mergeCell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18"/>
  <sheetViews>
    <sheetView view="pageBreakPreview" zoomScale="70" zoomScaleNormal="100" zoomScaleSheetLayoutView="70" workbookViewId="0">
      <selection activeCell="B2" sqref="B2:O2"/>
    </sheetView>
  </sheetViews>
  <sheetFormatPr defaultColWidth="9.140625" defaultRowHeight="16.5" x14ac:dyDescent="0.3"/>
  <cols>
    <col min="1" max="6" width="9.140625" style="2"/>
    <col min="7" max="7" width="65.7109375" style="2" customWidth="1"/>
    <col min="8" max="8" width="18.28515625" style="2" customWidth="1"/>
    <col min="9" max="9" width="20.7109375" style="2" customWidth="1"/>
    <col min="10" max="10" width="35.28515625" style="5" customWidth="1"/>
    <col min="11" max="11" width="16" style="2" customWidth="1"/>
    <col min="12" max="12" width="15.28515625" style="2" customWidth="1"/>
    <col min="13" max="13" width="13.42578125" style="2" customWidth="1"/>
    <col min="14" max="14" width="16.5703125" style="2" customWidth="1"/>
    <col min="15" max="15" width="14.5703125" style="2" customWidth="1"/>
    <col min="16" max="16" width="19.28515625" style="2" customWidth="1"/>
    <col min="17" max="16384" width="9.140625" style="2"/>
  </cols>
  <sheetData>
    <row r="2" spans="2:16" ht="86.25" customHeight="1" x14ac:dyDescent="0.3">
      <c r="B2" s="70" t="s">
        <v>215</v>
      </c>
      <c r="C2" s="70"/>
      <c r="D2" s="70"/>
      <c r="E2" s="70"/>
      <c r="F2" s="70"/>
      <c r="G2" s="70"/>
      <c r="H2" s="70"/>
      <c r="I2" s="70"/>
      <c r="J2" s="70"/>
      <c r="K2" s="70"/>
      <c r="L2" s="70"/>
      <c r="M2" s="70"/>
      <c r="N2" s="70"/>
      <c r="O2" s="70"/>
    </row>
    <row r="3" spans="2:16" ht="39" customHeight="1" x14ac:dyDescent="0.3">
      <c r="B3" s="92" t="s">
        <v>0</v>
      </c>
      <c r="C3" s="93"/>
      <c r="D3" s="93"/>
      <c r="E3" s="93"/>
      <c r="F3" s="93"/>
      <c r="G3" s="93"/>
      <c r="H3" s="93"/>
      <c r="I3" s="93"/>
      <c r="J3" s="93"/>
      <c r="K3" s="93"/>
      <c r="L3" s="93"/>
      <c r="M3" s="93"/>
      <c r="N3" s="93"/>
      <c r="O3" s="94"/>
      <c r="P3" s="1"/>
    </row>
    <row r="4" spans="2:16" x14ac:dyDescent="0.3">
      <c r="B4" s="95"/>
      <c r="C4" s="96"/>
      <c r="D4" s="96"/>
      <c r="E4" s="96"/>
      <c r="F4" s="96"/>
      <c r="G4" s="96"/>
      <c r="H4" s="96"/>
      <c r="I4" s="96"/>
      <c r="J4" s="96"/>
      <c r="K4" s="96"/>
      <c r="L4" s="96"/>
      <c r="M4" s="96"/>
      <c r="N4" s="96"/>
      <c r="O4" s="97"/>
    </row>
    <row r="5" spans="2:16" ht="16.5" customHeight="1" x14ac:dyDescent="0.3">
      <c r="B5" s="98" t="s">
        <v>1</v>
      </c>
      <c r="C5" s="99"/>
      <c r="D5" s="99"/>
      <c r="E5" s="99"/>
      <c r="F5" s="99"/>
      <c r="G5" s="99"/>
      <c r="H5" s="99"/>
      <c r="I5" s="99"/>
      <c r="J5" s="99"/>
      <c r="K5" s="99"/>
      <c r="L5" s="99"/>
      <c r="M5" s="99"/>
      <c r="N5" s="99"/>
      <c r="O5" s="100"/>
    </row>
    <row r="6" spans="2:16" x14ac:dyDescent="0.3">
      <c r="B6" s="101" t="s">
        <v>126</v>
      </c>
      <c r="C6" s="102"/>
      <c r="D6" s="102"/>
      <c r="E6" s="102"/>
      <c r="F6" s="102"/>
      <c r="G6" s="102"/>
      <c r="H6" s="102"/>
      <c r="I6" s="102"/>
      <c r="J6" s="102"/>
      <c r="K6" s="102"/>
      <c r="L6" s="102"/>
      <c r="M6" s="102"/>
      <c r="N6" s="102"/>
      <c r="O6" s="103"/>
    </row>
    <row r="7" spans="2:16" ht="16.5" customHeight="1" x14ac:dyDescent="0.3">
      <c r="B7" s="80" t="s">
        <v>127</v>
      </c>
      <c r="C7" s="81"/>
      <c r="D7" s="81"/>
      <c r="E7" s="81"/>
      <c r="F7" s="81"/>
      <c r="G7" s="81"/>
      <c r="H7" s="81"/>
      <c r="I7" s="81"/>
      <c r="J7" s="81"/>
      <c r="K7" s="81"/>
      <c r="L7" s="81"/>
      <c r="M7" s="81"/>
      <c r="N7" s="81"/>
      <c r="O7" s="82"/>
    </row>
    <row r="8" spans="2:16" ht="16.5" customHeight="1" x14ac:dyDescent="0.3">
      <c r="B8" s="80" t="s">
        <v>128</v>
      </c>
      <c r="C8" s="81"/>
      <c r="D8" s="81"/>
      <c r="E8" s="81"/>
      <c r="F8" s="81"/>
      <c r="G8" s="81"/>
      <c r="H8" s="81"/>
      <c r="I8" s="81"/>
      <c r="J8" s="81"/>
      <c r="K8" s="81"/>
      <c r="L8" s="81"/>
      <c r="M8" s="81"/>
      <c r="N8" s="81"/>
      <c r="O8" s="82"/>
    </row>
    <row r="9" spans="2:16" ht="16.5" customHeight="1" x14ac:dyDescent="0.3">
      <c r="B9" s="80" t="s">
        <v>129</v>
      </c>
      <c r="C9" s="81"/>
      <c r="D9" s="81"/>
      <c r="E9" s="81"/>
      <c r="F9" s="81"/>
      <c r="G9" s="81"/>
      <c r="H9" s="81"/>
      <c r="I9" s="81"/>
      <c r="J9" s="81"/>
      <c r="K9" s="81"/>
      <c r="L9" s="81"/>
      <c r="M9" s="81"/>
      <c r="N9" s="81"/>
      <c r="O9" s="82"/>
    </row>
    <row r="10" spans="2:16" x14ac:dyDescent="0.3">
      <c r="B10" s="83"/>
      <c r="C10" s="84"/>
      <c r="D10" s="84"/>
      <c r="E10" s="84"/>
      <c r="F10" s="84"/>
      <c r="G10" s="84"/>
      <c r="H10" s="84"/>
      <c r="I10" s="84"/>
      <c r="J10" s="84"/>
      <c r="K10" s="84"/>
      <c r="L10" s="84"/>
      <c r="M10" s="84"/>
      <c r="N10" s="84"/>
      <c r="O10" s="85"/>
    </row>
    <row r="11" spans="2:16" x14ac:dyDescent="0.3">
      <c r="B11" s="86" t="s">
        <v>130</v>
      </c>
      <c r="C11" s="87"/>
      <c r="D11" s="87"/>
      <c r="E11" s="87"/>
      <c r="F11" s="87"/>
      <c r="G11" s="87"/>
      <c r="H11" s="87"/>
      <c r="I11" s="87"/>
      <c r="J11" s="87"/>
      <c r="K11" s="87"/>
      <c r="L11" s="87"/>
      <c r="M11" s="87"/>
      <c r="N11" s="87"/>
      <c r="O11" s="88"/>
    </row>
    <row r="12" spans="2:16" ht="33" customHeight="1" x14ac:dyDescent="0.3">
      <c r="B12" s="80" t="s">
        <v>131</v>
      </c>
      <c r="C12" s="81"/>
      <c r="D12" s="81"/>
      <c r="E12" s="81"/>
      <c r="F12" s="81"/>
      <c r="G12" s="81"/>
      <c r="H12" s="81"/>
      <c r="I12" s="81"/>
      <c r="J12" s="81"/>
      <c r="K12" s="81"/>
      <c r="L12" s="81"/>
      <c r="M12" s="81"/>
      <c r="N12" s="81"/>
      <c r="O12" s="82"/>
    </row>
    <row r="13" spans="2:16" ht="33.75" customHeight="1" x14ac:dyDescent="0.3">
      <c r="B13" s="80" t="s">
        <v>132</v>
      </c>
      <c r="C13" s="81"/>
      <c r="D13" s="81"/>
      <c r="E13" s="81"/>
      <c r="F13" s="81"/>
      <c r="G13" s="81"/>
      <c r="H13" s="81"/>
      <c r="I13" s="81"/>
      <c r="J13" s="81"/>
      <c r="K13" s="81"/>
      <c r="L13" s="81"/>
      <c r="M13" s="81"/>
      <c r="N13" s="81"/>
      <c r="O13" s="82"/>
    </row>
    <row r="14" spans="2:16" x14ac:dyDescent="0.3">
      <c r="B14" s="89"/>
      <c r="C14" s="90"/>
      <c r="D14" s="90"/>
      <c r="E14" s="90"/>
      <c r="F14" s="90"/>
      <c r="G14" s="90"/>
      <c r="H14" s="90"/>
      <c r="I14" s="90"/>
      <c r="J14" s="90"/>
      <c r="K14" s="90"/>
      <c r="L14" s="90"/>
      <c r="M14" s="90"/>
      <c r="N14" s="90"/>
      <c r="O14" s="91"/>
    </row>
    <row r="15" spans="2:16" ht="19.5" customHeight="1" x14ac:dyDescent="0.3">
      <c r="B15" s="105" t="s">
        <v>2</v>
      </c>
      <c r="C15" s="106"/>
      <c r="D15" s="106"/>
      <c r="E15" s="106"/>
      <c r="F15" s="106"/>
      <c r="G15" s="106"/>
      <c r="H15" s="106"/>
      <c r="I15" s="106"/>
      <c r="J15" s="106"/>
      <c r="K15" s="106"/>
      <c r="L15" s="106"/>
      <c r="M15" s="106"/>
      <c r="N15" s="106"/>
      <c r="O15" s="107"/>
    </row>
    <row r="16" spans="2:16" x14ac:dyDescent="0.3">
      <c r="B16" s="108"/>
      <c r="C16" s="108"/>
      <c r="D16" s="108"/>
      <c r="E16" s="108"/>
      <c r="F16" s="108"/>
      <c r="G16" s="108"/>
      <c r="H16" s="108"/>
      <c r="I16" s="108"/>
      <c r="J16" s="108"/>
      <c r="K16" s="108"/>
      <c r="L16" s="108"/>
      <c r="M16" s="108"/>
      <c r="N16" s="108"/>
      <c r="O16" s="108"/>
    </row>
    <row r="17" spans="2:16" ht="16.5" customHeight="1" x14ac:dyDescent="0.3">
      <c r="B17" s="109" t="s">
        <v>3</v>
      </c>
      <c r="C17" s="109"/>
      <c r="D17" s="109"/>
      <c r="E17" s="109"/>
      <c r="F17" s="109"/>
      <c r="G17" s="109"/>
      <c r="H17" s="109"/>
      <c r="I17" s="109"/>
      <c r="J17" s="109"/>
      <c r="K17" s="109"/>
      <c r="L17" s="109"/>
      <c r="M17" s="109"/>
      <c r="N17" s="109"/>
      <c r="O17" s="109"/>
    </row>
    <row r="18" spans="2:16" ht="20.25" customHeight="1" x14ac:dyDescent="0.3">
      <c r="B18" s="109" t="s">
        <v>4</v>
      </c>
      <c r="C18" s="109"/>
      <c r="D18" s="109"/>
      <c r="E18" s="109"/>
      <c r="F18" s="109"/>
      <c r="G18" s="109"/>
      <c r="H18" s="109"/>
      <c r="I18" s="109"/>
      <c r="J18" s="109"/>
      <c r="K18" s="109"/>
      <c r="L18" s="109"/>
      <c r="M18" s="109"/>
      <c r="N18" s="109"/>
      <c r="O18" s="109"/>
    </row>
    <row r="19" spans="2:16" x14ac:dyDescent="0.3">
      <c r="B19" s="110" t="s">
        <v>5</v>
      </c>
      <c r="C19" s="110"/>
      <c r="D19" s="110"/>
      <c r="E19" s="110"/>
      <c r="F19" s="110"/>
      <c r="G19" s="110"/>
      <c r="H19" s="110"/>
      <c r="I19" s="110"/>
      <c r="J19" s="111" t="s">
        <v>6</v>
      </c>
      <c r="K19" s="111"/>
      <c r="L19" s="111"/>
      <c r="M19" s="111"/>
      <c r="N19" s="111"/>
      <c r="O19" s="111"/>
    </row>
    <row r="20" spans="2:16" x14ac:dyDescent="0.3">
      <c r="B20" s="104" t="s">
        <v>7</v>
      </c>
      <c r="C20" s="104"/>
      <c r="D20" s="104"/>
      <c r="E20" s="104"/>
      <c r="F20" s="104"/>
      <c r="G20" s="104"/>
      <c r="H20" s="104"/>
      <c r="I20" s="104"/>
      <c r="J20" s="104">
        <v>20</v>
      </c>
      <c r="K20" s="104"/>
      <c r="L20" s="104"/>
      <c r="M20" s="104"/>
      <c r="N20" s="104"/>
      <c r="O20" s="104"/>
    </row>
    <row r="21" spans="2:16" x14ac:dyDescent="0.3">
      <c r="B21" s="104" t="s">
        <v>172</v>
      </c>
      <c r="C21" s="104"/>
      <c r="D21" s="104"/>
      <c r="E21" s="104"/>
      <c r="F21" s="104"/>
      <c r="G21" s="104"/>
      <c r="H21" s="104"/>
      <c r="I21" s="104"/>
      <c r="J21" s="104">
        <v>15</v>
      </c>
      <c r="K21" s="104"/>
      <c r="L21" s="104"/>
      <c r="M21" s="104"/>
      <c r="N21" s="104"/>
      <c r="O21" s="104"/>
    </row>
    <row r="22" spans="2:16" ht="16.5" customHeight="1" x14ac:dyDescent="0.3">
      <c r="B22" s="104" t="s">
        <v>8</v>
      </c>
      <c r="C22" s="104"/>
      <c r="D22" s="104"/>
      <c r="E22" s="104"/>
      <c r="F22" s="104"/>
      <c r="G22" s="104"/>
      <c r="H22" s="104"/>
      <c r="I22" s="104"/>
      <c r="J22" s="104">
        <v>10</v>
      </c>
      <c r="K22" s="104"/>
      <c r="L22" s="104"/>
      <c r="M22" s="104"/>
      <c r="N22" s="104"/>
      <c r="O22" s="104"/>
    </row>
    <row r="23" spans="2:16" ht="16.5" customHeight="1" x14ac:dyDescent="0.3">
      <c r="B23" s="76" t="s">
        <v>9</v>
      </c>
      <c r="C23" s="76"/>
      <c r="D23" s="76"/>
      <c r="E23" s="76"/>
      <c r="F23" s="76"/>
      <c r="G23" s="76"/>
      <c r="H23" s="76"/>
      <c r="I23" s="76"/>
      <c r="J23" s="104">
        <v>10</v>
      </c>
      <c r="K23" s="104"/>
      <c r="L23" s="104"/>
      <c r="M23" s="104"/>
      <c r="N23" s="104"/>
      <c r="O23" s="104"/>
    </row>
    <row r="24" spans="2:16" x14ac:dyDescent="0.3">
      <c r="B24" s="104" t="s">
        <v>10</v>
      </c>
      <c r="C24" s="104"/>
      <c r="D24" s="104"/>
      <c r="E24" s="104"/>
      <c r="F24" s="104"/>
      <c r="G24" s="104"/>
      <c r="H24" s="104"/>
      <c r="I24" s="104"/>
      <c r="J24" s="76">
        <v>5</v>
      </c>
      <c r="K24" s="76"/>
      <c r="L24" s="76"/>
      <c r="M24" s="76"/>
      <c r="N24" s="76"/>
      <c r="O24" s="76"/>
    </row>
    <row r="25" spans="2:16" x14ac:dyDescent="0.3">
      <c r="B25" s="110" t="s">
        <v>11</v>
      </c>
      <c r="C25" s="110"/>
      <c r="D25" s="110"/>
      <c r="E25" s="110"/>
      <c r="F25" s="110"/>
      <c r="G25" s="110"/>
      <c r="H25" s="110"/>
      <c r="I25" s="110"/>
      <c r="J25" s="110" t="s">
        <v>12</v>
      </c>
      <c r="K25" s="110"/>
      <c r="L25" s="110"/>
      <c r="M25" s="110"/>
      <c r="N25" s="110"/>
      <c r="O25" s="110"/>
    </row>
    <row r="26" spans="2:16" x14ac:dyDescent="0.3">
      <c r="B26" s="104" t="s">
        <v>13</v>
      </c>
      <c r="C26" s="104"/>
      <c r="D26" s="104"/>
      <c r="E26" s="104"/>
      <c r="F26" s="104"/>
      <c r="G26" s="104"/>
      <c r="H26" s="104"/>
      <c r="I26" s="104"/>
      <c r="J26" s="104">
        <v>15</v>
      </c>
      <c r="K26" s="104"/>
      <c r="L26" s="104"/>
      <c r="M26" s="104"/>
      <c r="N26" s="104"/>
      <c r="O26" s="104"/>
    </row>
    <row r="27" spans="2:16" x14ac:dyDescent="0.3">
      <c r="B27" s="104" t="s">
        <v>14</v>
      </c>
      <c r="C27" s="104"/>
      <c r="D27" s="104"/>
      <c r="E27" s="104"/>
      <c r="F27" s="104"/>
      <c r="G27" s="104"/>
      <c r="H27" s="104"/>
      <c r="I27" s="104"/>
      <c r="J27" s="104">
        <v>4</v>
      </c>
      <c r="K27" s="104"/>
      <c r="L27" s="104"/>
      <c r="M27" s="104"/>
      <c r="N27" s="104"/>
      <c r="O27" s="104"/>
    </row>
    <row r="28" spans="2:16" x14ac:dyDescent="0.3">
      <c r="B28" s="104" t="s">
        <v>15</v>
      </c>
      <c r="C28" s="104"/>
      <c r="D28" s="104"/>
      <c r="E28" s="104"/>
      <c r="F28" s="104"/>
      <c r="G28" s="104"/>
      <c r="H28" s="104"/>
      <c r="I28" s="104"/>
      <c r="J28" s="104">
        <v>21</v>
      </c>
      <c r="K28" s="104"/>
      <c r="L28" s="104"/>
      <c r="M28" s="104"/>
      <c r="N28" s="104"/>
      <c r="O28" s="104"/>
    </row>
    <row r="29" spans="2:16" x14ac:dyDescent="0.3">
      <c r="B29" s="127" t="s">
        <v>16</v>
      </c>
      <c r="C29" s="127"/>
      <c r="D29" s="127"/>
      <c r="E29" s="127"/>
      <c r="F29" s="127"/>
      <c r="G29" s="127"/>
      <c r="H29" s="127"/>
      <c r="I29" s="127"/>
      <c r="J29" s="127" t="s">
        <v>17</v>
      </c>
      <c r="K29" s="127"/>
      <c r="L29" s="127"/>
      <c r="M29" s="127"/>
      <c r="N29" s="127"/>
      <c r="O29" s="127"/>
    </row>
    <row r="30" spans="2:16" x14ac:dyDescent="0.3">
      <c r="B30" s="104"/>
      <c r="C30" s="104"/>
      <c r="D30" s="104"/>
      <c r="E30" s="104"/>
      <c r="F30" s="104"/>
      <c r="G30" s="104"/>
      <c r="H30" s="104"/>
      <c r="I30" s="104"/>
      <c r="J30" s="104"/>
      <c r="K30" s="104"/>
      <c r="L30" s="104"/>
      <c r="M30" s="104"/>
      <c r="N30" s="104"/>
      <c r="O30" s="104"/>
    </row>
    <row r="31" spans="2:16" x14ac:dyDescent="0.3">
      <c r="B31" s="128"/>
      <c r="C31" s="128"/>
      <c r="D31" s="128"/>
      <c r="E31" s="128"/>
      <c r="F31" s="128"/>
      <c r="G31" s="128"/>
      <c r="H31" s="128"/>
      <c r="I31" s="128"/>
      <c r="J31" s="128"/>
      <c r="K31" s="128"/>
      <c r="L31" s="128"/>
      <c r="M31" s="128"/>
      <c r="N31" s="128"/>
      <c r="O31" s="128"/>
    </row>
    <row r="32" spans="2:16" ht="93.75" customHeight="1" x14ac:dyDescent="0.3">
      <c r="B32" s="129" t="s">
        <v>133</v>
      </c>
      <c r="C32" s="130"/>
      <c r="D32" s="130"/>
      <c r="E32" s="130"/>
      <c r="F32" s="130"/>
      <c r="G32" s="131"/>
      <c r="H32" s="135" t="s">
        <v>18</v>
      </c>
      <c r="I32" s="137" t="s">
        <v>19</v>
      </c>
      <c r="J32" s="19" t="s">
        <v>20</v>
      </c>
      <c r="K32" s="138" t="s">
        <v>21</v>
      </c>
      <c r="L32" s="139"/>
      <c r="M32" s="139"/>
      <c r="N32" s="139"/>
      <c r="O32" s="140"/>
      <c r="P32" s="17"/>
    </row>
    <row r="33" spans="2:20" ht="32.25" customHeight="1" x14ac:dyDescent="0.3">
      <c r="B33" s="132"/>
      <c r="C33" s="133"/>
      <c r="D33" s="133"/>
      <c r="E33" s="133"/>
      <c r="F33" s="133"/>
      <c r="G33" s="134"/>
      <c r="H33" s="136"/>
      <c r="I33" s="137"/>
      <c r="J33" s="20" t="s">
        <v>22</v>
      </c>
      <c r="K33" s="141"/>
      <c r="L33" s="142"/>
      <c r="M33" s="142"/>
      <c r="N33" s="142"/>
      <c r="O33" s="143"/>
      <c r="P33" s="17"/>
    </row>
    <row r="34" spans="2:20" ht="19.5" customHeight="1" x14ac:dyDescent="0.3">
      <c r="B34" s="132"/>
      <c r="C34" s="133"/>
      <c r="D34" s="133"/>
      <c r="E34" s="133"/>
      <c r="F34" s="133"/>
      <c r="G34" s="134"/>
      <c r="H34" s="136"/>
      <c r="I34" s="137"/>
      <c r="J34" s="20" t="s">
        <v>23</v>
      </c>
      <c r="K34" s="141"/>
      <c r="L34" s="142"/>
      <c r="M34" s="142"/>
      <c r="N34" s="142"/>
      <c r="O34" s="143"/>
      <c r="P34" s="17"/>
    </row>
    <row r="35" spans="2:20" ht="21" customHeight="1" x14ac:dyDescent="0.3">
      <c r="B35" s="132"/>
      <c r="C35" s="133"/>
      <c r="D35" s="133"/>
      <c r="E35" s="133"/>
      <c r="F35" s="133"/>
      <c r="G35" s="134"/>
      <c r="H35" s="136"/>
      <c r="I35" s="137"/>
      <c r="J35" s="20" t="s">
        <v>24</v>
      </c>
      <c r="K35" s="141"/>
      <c r="L35" s="142"/>
      <c r="M35" s="142"/>
      <c r="N35" s="142"/>
      <c r="O35" s="143"/>
      <c r="P35" s="17"/>
    </row>
    <row r="36" spans="2:20" ht="19.5" customHeight="1" x14ac:dyDescent="0.3">
      <c r="B36" s="132"/>
      <c r="C36" s="133"/>
      <c r="D36" s="133"/>
      <c r="E36" s="133"/>
      <c r="F36" s="133"/>
      <c r="G36" s="134"/>
      <c r="H36" s="136"/>
      <c r="I36" s="137"/>
      <c r="J36" s="20" t="s">
        <v>25</v>
      </c>
      <c r="K36" s="141"/>
      <c r="L36" s="142"/>
      <c r="M36" s="142"/>
      <c r="N36" s="142"/>
      <c r="O36" s="143"/>
      <c r="P36" s="17"/>
    </row>
    <row r="37" spans="2:20" ht="21.75" customHeight="1" x14ac:dyDescent="0.3">
      <c r="B37" s="132"/>
      <c r="C37" s="133"/>
      <c r="D37" s="133"/>
      <c r="E37" s="133"/>
      <c r="F37" s="133"/>
      <c r="G37" s="134"/>
      <c r="H37" s="136"/>
      <c r="I37" s="137"/>
      <c r="J37" s="20" t="s">
        <v>26</v>
      </c>
      <c r="K37" s="144"/>
      <c r="L37" s="145"/>
      <c r="M37" s="145"/>
      <c r="N37" s="145"/>
      <c r="O37" s="146"/>
      <c r="P37" s="17"/>
    </row>
    <row r="38" spans="2:20" ht="126" customHeight="1" x14ac:dyDescent="0.3">
      <c r="B38" s="112" t="s">
        <v>174</v>
      </c>
      <c r="C38" s="113"/>
      <c r="D38" s="113"/>
      <c r="E38" s="113"/>
      <c r="F38" s="113"/>
      <c r="G38" s="113"/>
      <c r="H38" s="113"/>
      <c r="I38" s="113"/>
      <c r="J38" s="113"/>
      <c r="K38" s="113"/>
      <c r="L38" s="113"/>
      <c r="M38" s="113"/>
      <c r="N38" s="113"/>
      <c r="O38" s="113"/>
      <c r="P38" s="17"/>
    </row>
    <row r="39" spans="2:20" ht="54" customHeight="1" x14ac:dyDescent="0.3">
      <c r="B39" s="114" t="s">
        <v>27</v>
      </c>
      <c r="C39" s="114"/>
      <c r="D39" s="114"/>
      <c r="E39" s="114"/>
      <c r="F39" s="114"/>
      <c r="G39" s="114"/>
      <c r="H39" s="114"/>
      <c r="I39" s="114"/>
      <c r="J39" s="114"/>
      <c r="K39" s="114"/>
      <c r="L39" s="114"/>
      <c r="M39" s="114"/>
      <c r="N39" s="114"/>
      <c r="O39" s="114"/>
      <c r="P39" s="21"/>
    </row>
    <row r="40" spans="2:20" ht="68.25" customHeight="1" x14ac:dyDescent="0.3">
      <c r="B40" s="115" t="s">
        <v>28</v>
      </c>
      <c r="C40" s="116"/>
      <c r="D40" s="116"/>
      <c r="E40" s="116"/>
      <c r="F40" s="116"/>
      <c r="G40" s="117"/>
      <c r="H40" s="121"/>
      <c r="I40" s="123" t="s">
        <v>19</v>
      </c>
      <c r="J40" s="125" t="s">
        <v>137</v>
      </c>
      <c r="K40" s="22">
        <v>0</v>
      </c>
      <c r="L40" s="22">
        <v>1</v>
      </c>
      <c r="M40" s="22">
        <v>2</v>
      </c>
      <c r="N40" s="22">
        <v>3</v>
      </c>
      <c r="O40" s="22">
        <v>4</v>
      </c>
      <c r="P40" s="154" t="s">
        <v>114</v>
      </c>
      <c r="Q40" s="52" t="s">
        <v>135</v>
      </c>
    </row>
    <row r="41" spans="2:20" ht="63" customHeight="1" x14ac:dyDescent="0.3">
      <c r="B41" s="118"/>
      <c r="C41" s="119"/>
      <c r="D41" s="119"/>
      <c r="E41" s="119"/>
      <c r="F41" s="119"/>
      <c r="G41" s="120"/>
      <c r="H41" s="122"/>
      <c r="I41" s="124"/>
      <c r="J41" s="126"/>
      <c r="K41" s="22" t="s">
        <v>29</v>
      </c>
      <c r="L41" s="22" t="s">
        <v>30</v>
      </c>
      <c r="M41" s="22" t="s">
        <v>31</v>
      </c>
      <c r="N41" s="22" t="s">
        <v>32</v>
      </c>
      <c r="O41" s="22" t="s">
        <v>33</v>
      </c>
      <c r="P41" s="155"/>
    </row>
    <row r="42" spans="2:20" ht="36" customHeight="1" x14ac:dyDescent="0.3">
      <c r="B42" s="156" t="s">
        <v>34</v>
      </c>
      <c r="C42" s="157"/>
      <c r="D42" s="157"/>
      <c r="E42" s="157"/>
      <c r="F42" s="157"/>
      <c r="G42" s="157"/>
      <c r="H42" s="23"/>
      <c r="I42" s="21">
        <f>I43+I44</f>
        <v>5</v>
      </c>
      <c r="J42" s="24">
        <f>J43+J44</f>
        <v>5</v>
      </c>
      <c r="K42" s="150" t="s">
        <v>138</v>
      </c>
      <c r="L42" s="151"/>
      <c r="M42" s="151"/>
      <c r="N42" s="151"/>
      <c r="O42" s="152"/>
      <c r="P42" s="21"/>
    </row>
    <row r="43" spans="2:20" ht="64.5" customHeight="1" x14ac:dyDescent="0.3">
      <c r="B43" s="158" t="s">
        <v>35</v>
      </c>
      <c r="C43" s="158"/>
      <c r="D43" s="158"/>
      <c r="E43" s="158"/>
      <c r="F43" s="158"/>
      <c r="G43" s="158"/>
      <c r="H43" s="25" t="s">
        <v>36</v>
      </c>
      <c r="I43" s="18">
        <v>3</v>
      </c>
      <c r="J43" s="26">
        <f>IF(P43=0,K43,(IF(P43=1,L43,(IF(P43=2,M43,(IF(P43=3,N43,(IF(P43=4,O43,N/A)))))))))</f>
        <v>3</v>
      </c>
      <c r="K43" s="53">
        <f>I43/$O$40*$K$40</f>
        <v>0</v>
      </c>
      <c r="L43" s="53">
        <f>I43/$O$40*$L$40</f>
        <v>0.75</v>
      </c>
      <c r="M43" s="54">
        <f>I43/$O$40*$M$40</f>
        <v>1.5</v>
      </c>
      <c r="N43" s="53">
        <f>I43/$O$40*$N$40</f>
        <v>2.25</v>
      </c>
      <c r="O43" s="53">
        <f>I43/$O$40*$O$40</f>
        <v>3</v>
      </c>
      <c r="P43" s="27">
        <v>4</v>
      </c>
      <c r="T43" s="3"/>
    </row>
    <row r="44" spans="2:20" ht="42" customHeight="1" x14ac:dyDescent="0.3">
      <c r="B44" s="147" t="s">
        <v>37</v>
      </c>
      <c r="C44" s="147"/>
      <c r="D44" s="147"/>
      <c r="E44" s="147"/>
      <c r="F44" s="147"/>
      <c r="G44" s="147"/>
      <c r="H44" s="9" t="s">
        <v>38</v>
      </c>
      <c r="I44" s="18">
        <v>2</v>
      </c>
      <c r="J44" s="26">
        <f>IF(P44=0,K44,(IF(P44=1,L44,(IF(P44=2,M44,(IF(P44=3,N44,(IF(P44=4,O44,N/A)))))))))</f>
        <v>2</v>
      </c>
      <c r="K44" s="53">
        <f>I44/$O$40*$K$40</f>
        <v>0</v>
      </c>
      <c r="L44" s="53">
        <f>I44/$O$40*$L$40</f>
        <v>0.5</v>
      </c>
      <c r="M44" s="54">
        <f>I44/$O$40*$M$40</f>
        <v>1</v>
      </c>
      <c r="N44" s="53">
        <f>I44/$O$40*$N$40</f>
        <v>1.5</v>
      </c>
      <c r="O44" s="53">
        <f>I44/$O$40*$O$40</f>
        <v>2</v>
      </c>
      <c r="P44" s="27">
        <v>4</v>
      </c>
    </row>
    <row r="45" spans="2:20" ht="55.5" customHeight="1" x14ac:dyDescent="0.3">
      <c r="B45" s="156" t="s">
        <v>198</v>
      </c>
      <c r="C45" s="157"/>
      <c r="D45" s="157"/>
      <c r="E45" s="157"/>
      <c r="F45" s="157"/>
      <c r="G45" s="157"/>
      <c r="H45" s="28"/>
      <c r="I45" s="21">
        <f>I46+I47+I49+I48</f>
        <v>9</v>
      </c>
      <c r="J45" s="24">
        <f>J46+J47+J49+J48</f>
        <v>9</v>
      </c>
      <c r="K45" s="150" t="str">
        <f>K42</f>
        <v>Weight of mark in the maximum score</v>
      </c>
      <c r="L45" s="151"/>
      <c r="M45" s="151"/>
      <c r="N45" s="151"/>
      <c r="O45" s="152"/>
      <c r="P45" s="21"/>
    </row>
    <row r="46" spans="2:20" ht="60.75" customHeight="1" x14ac:dyDescent="0.3">
      <c r="B46" s="147" t="s">
        <v>175</v>
      </c>
      <c r="C46" s="147"/>
      <c r="D46" s="147"/>
      <c r="E46" s="147"/>
      <c r="F46" s="147"/>
      <c r="G46" s="147"/>
      <c r="H46" s="9" t="s">
        <v>39</v>
      </c>
      <c r="I46" s="18">
        <v>3</v>
      </c>
      <c r="J46" s="26">
        <f>IF(P46=0,K46,(IF(P46=1,L46,(IF(P46=2,M46,(IF(P46=3,N46,(IF(P46=4,O46,N/A)))))))))</f>
        <v>3</v>
      </c>
      <c r="K46" s="53">
        <f>I46/$O$40*$K$40</f>
        <v>0</v>
      </c>
      <c r="L46" s="53">
        <f>I46/$O$40*$L$40</f>
        <v>0.75</v>
      </c>
      <c r="M46" s="54">
        <f>I46/$O$40*$M$40</f>
        <v>1.5</v>
      </c>
      <c r="N46" s="53">
        <f>I46/$O$40*$N$40</f>
        <v>2.25</v>
      </c>
      <c r="O46" s="53">
        <f>I46/$O$40*$O$40</f>
        <v>3</v>
      </c>
      <c r="P46" s="27">
        <v>4</v>
      </c>
    </row>
    <row r="47" spans="2:20" ht="54" customHeight="1" x14ac:dyDescent="0.3">
      <c r="B47" s="147" t="s">
        <v>176</v>
      </c>
      <c r="C47" s="147"/>
      <c r="D47" s="147"/>
      <c r="E47" s="147"/>
      <c r="F47" s="147"/>
      <c r="G47" s="147"/>
      <c r="H47" s="25" t="s">
        <v>40</v>
      </c>
      <c r="I47" s="18">
        <v>2</v>
      </c>
      <c r="J47" s="26">
        <f>IF(P47=0,K47,(IF(P47=1,L47,(IF(P47=2,M47,(IF(P47=3,N47,(IF(P47=4,O47,N/A)))))))))</f>
        <v>2</v>
      </c>
      <c r="K47" s="53">
        <f>I47/$O$40*$K$40</f>
        <v>0</v>
      </c>
      <c r="L47" s="53">
        <f>I47/$O$40*$L$40</f>
        <v>0.5</v>
      </c>
      <c r="M47" s="54">
        <f>I47/$O$40*$M$40</f>
        <v>1</v>
      </c>
      <c r="N47" s="53">
        <f>I47/$O$40*$N$40</f>
        <v>1.5</v>
      </c>
      <c r="O47" s="53">
        <f>I47/$O$40*$O$40</f>
        <v>2</v>
      </c>
      <c r="P47" s="27">
        <v>4</v>
      </c>
    </row>
    <row r="48" spans="2:20" ht="54" customHeight="1" x14ac:dyDescent="0.3">
      <c r="B48" s="159" t="s">
        <v>197</v>
      </c>
      <c r="C48" s="160"/>
      <c r="D48" s="160"/>
      <c r="E48" s="160"/>
      <c r="F48" s="160"/>
      <c r="G48" s="161"/>
      <c r="H48" s="9" t="s">
        <v>199</v>
      </c>
      <c r="I48" s="64">
        <v>2</v>
      </c>
      <c r="J48" s="26">
        <v>2</v>
      </c>
      <c r="K48" s="53">
        <f>I48/$O$40*$K$40</f>
        <v>0</v>
      </c>
      <c r="L48" s="53">
        <f>I48/$O$40*$L$40</f>
        <v>0.5</v>
      </c>
      <c r="M48" s="54">
        <f>I48/$O$40*$M$40</f>
        <v>1</v>
      </c>
      <c r="N48" s="53">
        <f>I48/$O$40*$N$40</f>
        <v>1.5</v>
      </c>
      <c r="O48" s="53">
        <f>I48/$O$40*$O$40</f>
        <v>2</v>
      </c>
      <c r="P48" s="27">
        <v>4</v>
      </c>
    </row>
    <row r="49" spans="1:17" ht="40.5" customHeight="1" x14ac:dyDescent="0.3">
      <c r="B49" s="147" t="s">
        <v>196</v>
      </c>
      <c r="C49" s="147"/>
      <c r="D49" s="147"/>
      <c r="E49" s="147"/>
      <c r="F49" s="147"/>
      <c r="G49" s="147"/>
      <c r="H49" s="9" t="s">
        <v>41</v>
      </c>
      <c r="I49" s="18">
        <v>2</v>
      </c>
      <c r="J49" s="26">
        <f>IF(P49=0,K49,(IF(P49=1,L49,(IF(P49=2,M49,(IF(P49=3,N49,(IF(P49=4,O49,N/A)))))))))</f>
        <v>2</v>
      </c>
      <c r="K49" s="53">
        <f>I49/$O$40*$K$40</f>
        <v>0</v>
      </c>
      <c r="L49" s="53">
        <f>I49/$O$40*$L$40</f>
        <v>0.5</v>
      </c>
      <c r="M49" s="54">
        <f>I49/$O$40*$M$40</f>
        <v>1</v>
      </c>
      <c r="N49" s="53">
        <f>I49/$O$40*$N$40</f>
        <v>1.5</v>
      </c>
      <c r="O49" s="53">
        <f>I49/$O$40*$O$40</f>
        <v>2</v>
      </c>
      <c r="P49" s="27">
        <v>4</v>
      </c>
    </row>
    <row r="50" spans="1:17" ht="46.5" customHeight="1" x14ac:dyDescent="0.3">
      <c r="B50" s="148" t="s">
        <v>42</v>
      </c>
      <c r="C50" s="149"/>
      <c r="D50" s="149"/>
      <c r="E50" s="149"/>
      <c r="F50" s="149"/>
      <c r="G50" s="149"/>
      <c r="H50" s="28"/>
      <c r="I50" s="21">
        <f>I51+I52+I53</f>
        <v>6</v>
      </c>
      <c r="J50" s="24">
        <f>J51+J52+J53</f>
        <v>6</v>
      </c>
      <c r="K50" s="150" t="str">
        <f>K42</f>
        <v>Weight of mark in the maximum score</v>
      </c>
      <c r="L50" s="151"/>
      <c r="M50" s="151"/>
      <c r="N50" s="151"/>
      <c r="O50" s="152"/>
      <c r="P50" s="21"/>
    </row>
    <row r="51" spans="1:17" ht="44.25" customHeight="1" x14ac:dyDescent="0.3">
      <c r="A51" s="2" t="s">
        <v>208</v>
      </c>
      <c r="B51" s="153" t="s">
        <v>205</v>
      </c>
      <c r="C51" s="153"/>
      <c r="D51" s="153"/>
      <c r="E51" s="153"/>
      <c r="F51" s="153"/>
      <c r="G51" s="153"/>
      <c r="H51" s="9" t="s">
        <v>43</v>
      </c>
      <c r="I51" s="18">
        <v>2</v>
      </c>
      <c r="J51" s="26">
        <f>IF(P51=0,K51,(IF(P51=1,L51,(IF(P51=2,M51,(IF(P51=3,N51,(IF(P51=4,O51,N/A)))))))))</f>
        <v>2</v>
      </c>
      <c r="K51" s="53">
        <f>I51/$O$40*$K$40</f>
        <v>0</v>
      </c>
      <c r="L51" s="53">
        <f>I51/$O$40*$L$40</f>
        <v>0.5</v>
      </c>
      <c r="M51" s="54">
        <f>I51/$O$40*$M$40</f>
        <v>1</v>
      </c>
      <c r="N51" s="53">
        <f>I51/$O$40*$N$40</f>
        <v>1.5</v>
      </c>
      <c r="O51" s="53">
        <f>I51/$O$40*$O$40</f>
        <v>2</v>
      </c>
      <c r="P51" s="27">
        <v>4</v>
      </c>
    </row>
    <row r="52" spans="1:17" ht="37.5" customHeight="1" x14ac:dyDescent="0.3">
      <c r="B52" s="153" t="s">
        <v>206</v>
      </c>
      <c r="C52" s="153"/>
      <c r="D52" s="153"/>
      <c r="E52" s="153"/>
      <c r="F52" s="153"/>
      <c r="G52" s="153"/>
      <c r="H52" s="9" t="s">
        <v>44</v>
      </c>
      <c r="I52" s="18">
        <v>2</v>
      </c>
      <c r="J52" s="26">
        <f>IF(P52=0,K52,(IF(P52=1,L52,(IF(P52=2,M52,(IF(P52=3,N52,(IF(P52=4,O52,N/A)))))))))</f>
        <v>2</v>
      </c>
      <c r="K52" s="53">
        <f>I52/$O$40*$K$40</f>
        <v>0</v>
      </c>
      <c r="L52" s="53">
        <f>I52/$O$40*$L$40</f>
        <v>0.5</v>
      </c>
      <c r="M52" s="54">
        <f>I52/$O$40*$M$40</f>
        <v>1</v>
      </c>
      <c r="N52" s="53">
        <f>I52/$O$40*$N$40</f>
        <v>1.5</v>
      </c>
      <c r="O52" s="53">
        <f>I52/$O$40*$O$40</f>
        <v>2</v>
      </c>
      <c r="P52" s="27">
        <v>4</v>
      </c>
    </row>
    <row r="53" spans="1:17" ht="51.75" customHeight="1" x14ac:dyDescent="0.3">
      <c r="B53" s="153" t="s">
        <v>207</v>
      </c>
      <c r="C53" s="153"/>
      <c r="D53" s="153"/>
      <c r="E53" s="153"/>
      <c r="F53" s="153"/>
      <c r="G53" s="153"/>
      <c r="H53" s="9" t="s">
        <v>44</v>
      </c>
      <c r="I53" s="18">
        <v>2</v>
      </c>
      <c r="J53" s="26">
        <f>IF(P53=0,K53,(IF(P53=1,L53,(IF(P53=2,M53,(IF(P53=3,N53,(IF(P53=4,O53,N/A)))))))))</f>
        <v>2</v>
      </c>
      <c r="K53" s="53">
        <f>I53/$O$40*$K$40</f>
        <v>0</v>
      </c>
      <c r="L53" s="53">
        <f>I53/$O$40*$L$40</f>
        <v>0.5</v>
      </c>
      <c r="M53" s="54">
        <f>I53/$O$40*$M$40</f>
        <v>1</v>
      </c>
      <c r="N53" s="53">
        <f>I53/$O$40*$N$40</f>
        <v>1.5</v>
      </c>
      <c r="O53" s="53">
        <f>I53/$O$40*$O$40</f>
        <v>2</v>
      </c>
      <c r="P53" s="27">
        <v>4</v>
      </c>
    </row>
    <row r="54" spans="1:17" ht="39.75" customHeight="1" x14ac:dyDescent="0.3">
      <c r="B54" s="162" t="s">
        <v>177</v>
      </c>
      <c r="C54" s="162"/>
      <c r="D54" s="162"/>
      <c r="E54" s="162"/>
      <c r="F54" s="162"/>
      <c r="G54" s="162"/>
      <c r="H54" s="29"/>
      <c r="I54" s="29">
        <f>I50+I45+I42</f>
        <v>20</v>
      </c>
      <c r="J54" s="29">
        <f>J50+J45+J42</f>
        <v>20</v>
      </c>
      <c r="K54" s="163"/>
      <c r="L54" s="164"/>
      <c r="M54" s="164"/>
      <c r="N54" s="164"/>
      <c r="O54" s="165"/>
      <c r="P54" s="29"/>
    </row>
    <row r="55" spans="1:17" ht="41.25" customHeight="1" x14ac:dyDescent="0.3">
      <c r="B55" s="166" t="s">
        <v>171</v>
      </c>
      <c r="C55" s="166"/>
      <c r="D55" s="166"/>
      <c r="E55" s="166"/>
      <c r="F55" s="166"/>
      <c r="G55" s="166"/>
      <c r="H55" s="167"/>
      <c r="I55" s="123" t="str">
        <f>I40</f>
        <v>Maximum score</v>
      </c>
      <c r="J55" s="168" t="str">
        <f>J40</f>
        <v xml:space="preserve">Mark awarded by assessor converted into points based on the simulation
</v>
      </c>
      <c r="K55" s="31">
        <v>0</v>
      </c>
      <c r="L55" s="31">
        <v>1</v>
      </c>
      <c r="M55" s="31">
        <v>2</v>
      </c>
      <c r="N55" s="31">
        <v>3</v>
      </c>
      <c r="O55" s="31">
        <v>4</v>
      </c>
      <c r="P55" s="154" t="str">
        <f>P40</f>
        <v>Mark awarded by assessor - simulation</v>
      </c>
    </row>
    <row r="56" spans="1:17" ht="88.5" customHeight="1" x14ac:dyDescent="0.3">
      <c r="B56" s="166"/>
      <c r="C56" s="166"/>
      <c r="D56" s="166"/>
      <c r="E56" s="166"/>
      <c r="F56" s="166"/>
      <c r="G56" s="166"/>
      <c r="H56" s="167"/>
      <c r="I56" s="124"/>
      <c r="J56" s="168"/>
      <c r="K56" s="32" t="s">
        <v>29</v>
      </c>
      <c r="L56" s="31" t="s">
        <v>45</v>
      </c>
      <c r="M56" s="31" t="s">
        <v>31</v>
      </c>
      <c r="N56" s="31" t="s">
        <v>32</v>
      </c>
      <c r="O56" s="31" t="s">
        <v>33</v>
      </c>
      <c r="P56" s="155"/>
    </row>
    <row r="57" spans="1:17" ht="45" customHeight="1" x14ac:dyDescent="0.3">
      <c r="B57" s="156" t="s">
        <v>200</v>
      </c>
      <c r="C57" s="157"/>
      <c r="D57" s="157"/>
      <c r="E57" s="157"/>
      <c r="F57" s="157"/>
      <c r="G57" s="157"/>
      <c r="H57" s="28"/>
      <c r="I57" s="33">
        <f>I58+I60+I61+I59</f>
        <v>15</v>
      </c>
      <c r="J57" s="34">
        <f>J58+J60+J61+J59</f>
        <v>15</v>
      </c>
      <c r="K57" s="150" t="str">
        <f>K42</f>
        <v>Weight of mark in the maximum score</v>
      </c>
      <c r="L57" s="151"/>
      <c r="M57" s="151"/>
      <c r="N57" s="151"/>
      <c r="O57" s="152"/>
      <c r="P57" s="33"/>
    </row>
    <row r="58" spans="1:17" ht="101.25" customHeight="1" x14ac:dyDescent="0.3">
      <c r="A58" s="66"/>
      <c r="B58" s="147" t="s">
        <v>211</v>
      </c>
      <c r="C58" s="147"/>
      <c r="D58" s="147"/>
      <c r="E58" s="147"/>
      <c r="F58" s="147"/>
      <c r="G58" s="147"/>
      <c r="H58" s="25" t="s">
        <v>201</v>
      </c>
      <c r="I58" s="18">
        <v>4</v>
      </c>
      <c r="J58" s="26">
        <f>IF(P58=0,K58,(IF(P58=1,L58,(IF(P58=2,M58,(IF(P58=3,N58,(IF(P58=4,O58,N/A)))))))))</f>
        <v>4</v>
      </c>
      <c r="K58" s="53">
        <f>I58/$O$55*$K$55</f>
        <v>0</v>
      </c>
      <c r="L58" s="53">
        <f>I58/$O$55*$L$55</f>
        <v>1</v>
      </c>
      <c r="M58" s="53">
        <f>I58/$O$55*$M$55</f>
        <v>2</v>
      </c>
      <c r="N58" s="53">
        <f>I58/$O$55*$N$55</f>
        <v>3</v>
      </c>
      <c r="O58" s="53">
        <f>I58/$O$55*$O$55</f>
        <v>4</v>
      </c>
      <c r="P58" s="27">
        <v>4</v>
      </c>
      <c r="Q58" s="4"/>
    </row>
    <row r="59" spans="1:17" ht="41.25" customHeight="1" x14ac:dyDescent="0.3">
      <c r="A59" s="66"/>
      <c r="B59" s="169" t="s">
        <v>202</v>
      </c>
      <c r="C59" s="170"/>
      <c r="D59" s="170"/>
      <c r="E59" s="170"/>
      <c r="F59" s="170"/>
      <c r="G59" s="171"/>
      <c r="H59" s="12" t="s">
        <v>46</v>
      </c>
      <c r="I59" s="67">
        <v>4</v>
      </c>
      <c r="J59" s="68">
        <f>IF(P59=0,K59,(IF(P59=1,L59,(IF(P59=2,M59,(IF(P59=3,N59,(IF(P59=4,O59,N/A)))))))))</f>
        <v>4</v>
      </c>
      <c r="K59" s="53">
        <f>I59/$O$55*$K$55</f>
        <v>0</v>
      </c>
      <c r="L59" s="53">
        <f>I59/$O$55*$L$55</f>
        <v>1</v>
      </c>
      <c r="M59" s="53">
        <f>I59/$O$55*$M$55</f>
        <v>2</v>
      </c>
      <c r="N59" s="53">
        <f>I59/$O$55*$N$55</f>
        <v>3</v>
      </c>
      <c r="O59" s="53">
        <f>I59/$O$55*$O$55</f>
        <v>4</v>
      </c>
      <c r="P59" s="27">
        <v>4</v>
      </c>
      <c r="Q59" s="4"/>
    </row>
    <row r="60" spans="1:17" ht="48.75" customHeight="1" x14ac:dyDescent="0.3">
      <c r="A60" s="79"/>
      <c r="B60" s="153" t="s">
        <v>209</v>
      </c>
      <c r="C60" s="153"/>
      <c r="D60" s="153"/>
      <c r="E60" s="153"/>
      <c r="F60" s="153"/>
      <c r="G60" s="153"/>
      <c r="H60" s="9" t="s">
        <v>46</v>
      </c>
      <c r="I60" s="18">
        <v>4</v>
      </c>
      <c r="J60" s="26">
        <f>IF(P60=0,K60,(IF(P60=1,L60,(IF(P60=2,M60,(IF(P60=3,N60,(IF(P60=4,O60,N/A)))))))))</f>
        <v>4</v>
      </c>
      <c r="K60" s="53">
        <f>I60/$O$55*$K$55</f>
        <v>0</v>
      </c>
      <c r="L60" s="53">
        <f>I60/$O$55*$L$55</f>
        <v>1</v>
      </c>
      <c r="M60" s="53">
        <f>I60/$O$55*$M$55</f>
        <v>2</v>
      </c>
      <c r="N60" s="53">
        <f>I60/$O$55*$N$55</f>
        <v>3</v>
      </c>
      <c r="O60" s="53">
        <f>I60/$O$55*$O$55</f>
        <v>4</v>
      </c>
      <c r="P60" s="27">
        <v>4</v>
      </c>
    </row>
    <row r="61" spans="1:17" ht="63.75" customHeight="1" x14ac:dyDescent="0.3">
      <c r="A61" s="79"/>
      <c r="B61" s="153" t="s">
        <v>210</v>
      </c>
      <c r="C61" s="153"/>
      <c r="D61" s="153"/>
      <c r="E61" s="153"/>
      <c r="F61" s="153"/>
      <c r="G61" s="153"/>
      <c r="H61" s="9" t="s">
        <v>46</v>
      </c>
      <c r="I61" s="18">
        <v>3</v>
      </c>
      <c r="J61" s="26">
        <f>IF(P61=0,K61,(IF(P61=1,L61,(IF(P61=2,M61,(IF(P61=3,N61,(IF(P61=4,O61,N/A)))))))))</f>
        <v>3</v>
      </c>
      <c r="K61" s="53">
        <f>I61/$O$55*$K$55</f>
        <v>0</v>
      </c>
      <c r="L61" s="53">
        <f>I61/$O$55*$L$55</f>
        <v>0.75</v>
      </c>
      <c r="M61" s="53">
        <f>I61/$O$55*$M$55</f>
        <v>1.5</v>
      </c>
      <c r="N61" s="53">
        <f>I61/$O$55*$N$55</f>
        <v>2.25</v>
      </c>
      <c r="O61" s="53">
        <f>I61/$O$55*$O$55</f>
        <v>3</v>
      </c>
      <c r="P61" s="27">
        <v>4</v>
      </c>
    </row>
    <row r="62" spans="1:17" ht="43.5" customHeight="1" x14ac:dyDescent="0.3">
      <c r="B62" s="172" t="s">
        <v>178</v>
      </c>
      <c r="C62" s="172"/>
      <c r="D62" s="172"/>
      <c r="E62" s="172"/>
      <c r="F62" s="172"/>
      <c r="G62" s="172"/>
      <c r="H62" s="35"/>
      <c r="I62" s="29">
        <f>I58+I59+I60+I61</f>
        <v>15</v>
      </c>
      <c r="J62" s="30">
        <f>J58+J59+J60+J61</f>
        <v>15</v>
      </c>
      <c r="K62" s="173"/>
      <c r="L62" s="174"/>
      <c r="M62" s="174"/>
      <c r="N62" s="174"/>
      <c r="O62" s="175"/>
      <c r="P62" s="29"/>
    </row>
    <row r="63" spans="1:17" ht="45.75" customHeight="1" x14ac:dyDescent="0.3">
      <c r="B63" s="166" t="s">
        <v>47</v>
      </c>
      <c r="C63" s="166"/>
      <c r="D63" s="166"/>
      <c r="E63" s="166"/>
      <c r="F63" s="166"/>
      <c r="G63" s="166"/>
      <c r="H63" s="177"/>
      <c r="I63" s="123" t="str">
        <f>I55</f>
        <v>Maximum score</v>
      </c>
      <c r="J63" s="168" t="str">
        <f>J55</f>
        <v xml:space="preserve">Mark awarded by assessor converted into points based on the simulation
</v>
      </c>
      <c r="K63" s="31">
        <v>0</v>
      </c>
      <c r="L63" s="31">
        <v>1</v>
      </c>
      <c r="M63" s="31">
        <v>2</v>
      </c>
      <c r="N63" s="31">
        <v>3</v>
      </c>
      <c r="O63" s="31">
        <v>4</v>
      </c>
      <c r="P63" s="154" t="str">
        <f>P40</f>
        <v>Mark awarded by assessor - simulation</v>
      </c>
    </row>
    <row r="64" spans="1:17" ht="95.25" customHeight="1" x14ac:dyDescent="0.3">
      <c r="B64" s="176"/>
      <c r="C64" s="176"/>
      <c r="D64" s="176"/>
      <c r="E64" s="176"/>
      <c r="F64" s="176"/>
      <c r="G64" s="176"/>
      <c r="H64" s="178"/>
      <c r="I64" s="124"/>
      <c r="J64" s="168"/>
      <c r="K64" s="32" t="s">
        <v>29</v>
      </c>
      <c r="L64" s="31" t="s">
        <v>45</v>
      </c>
      <c r="M64" s="31" t="s">
        <v>31</v>
      </c>
      <c r="N64" s="31" t="s">
        <v>32</v>
      </c>
      <c r="O64" s="31" t="s">
        <v>33</v>
      </c>
      <c r="P64" s="155"/>
    </row>
    <row r="65" spans="2:16" ht="44.25" customHeight="1" x14ac:dyDescent="0.3">
      <c r="B65" s="148" t="s">
        <v>48</v>
      </c>
      <c r="C65" s="149"/>
      <c r="D65" s="149"/>
      <c r="E65" s="149"/>
      <c r="F65" s="149"/>
      <c r="G65" s="149"/>
      <c r="H65" s="36"/>
      <c r="I65" s="21">
        <f>I66+I67+I68</f>
        <v>6</v>
      </c>
      <c r="J65" s="24">
        <f>J66+J67+J68</f>
        <v>6</v>
      </c>
      <c r="K65" s="150" t="str">
        <f>K57</f>
        <v>Weight of mark in the maximum score</v>
      </c>
      <c r="L65" s="151"/>
      <c r="M65" s="151"/>
      <c r="N65" s="151"/>
      <c r="O65" s="152"/>
      <c r="P65" s="21"/>
    </row>
    <row r="66" spans="2:16" ht="54.75" customHeight="1" x14ac:dyDescent="0.3">
      <c r="B66" s="147" t="s">
        <v>49</v>
      </c>
      <c r="C66" s="147"/>
      <c r="D66" s="147"/>
      <c r="E66" s="147"/>
      <c r="F66" s="147"/>
      <c r="G66" s="147"/>
      <c r="H66" s="25" t="s">
        <v>50</v>
      </c>
      <c r="I66" s="18">
        <v>2</v>
      </c>
      <c r="J66" s="26">
        <f>IF(P66=0,K66,(IF(P66=1,L66,(IF(P66=2,M66,(IF(P66=3,N66,(IF(P66=4,O66,N/A)))))))))</f>
        <v>2</v>
      </c>
      <c r="K66" s="53">
        <f>I66/$O$63*$K$63</f>
        <v>0</v>
      </c>
      <c r="L66" s="53">
        <f>I66/$O$63*$L$63</f>
        <v>0.5</v>
      </c>
      <c r="M66" s="53">
        <f>I66/$O$63*$M$63</f>
        <v>1</v>
      </c>
      <c r="N66" s="53">
        <f>I66/$O$63*$N$63</f>
        <v>1.5</v>
      </c>
      <c r="O66" s="53">
        <f>I66/$O$63*$O$63</f>
        <v>2</v>
      </c>
      <c r="P66" s="27">
        <v>4</v>
      </c>
    </row>
    <row r="67" spans="2:16" ht="56.25" customHeight="1" x14ac:dyDescent="0.3">
      <c r="B67" s="147" t="s">
        <v>51</v>
      </c>
      <c r="C67" s="147"/>
      <c r="D67" s="147"/>
      <c r="E67" s="147"/>
      <c r="F67" s="147"/>
      <c r="G67" s="147"/>
      <c r="H67" s="37" t="s">
        <v>40</v>
      </c>
      <c r="I67" s="18">
        <v>2</v>
      </c>
      <c r="J67" s="26">
        <f>IF(P67=0,K67,(IF(P67=1,L67,(IF(P67=2,M67,(IF(P67=3,N67,(IF(P67=4,O67,N/A)))))))))</f>
        <v>2</v>
      </c>
      <c r="K67" s="53">
        <f>I67/$O$63*$K$63</f>
        <v>0</v>
      </c>
      <c r="L67" s="53">
        <f>I67/$O$63*$L$63</f>
        <v>0.5</v>
      </c>
      <c r="M67" s="53">
        <f>I67/$O$63*$M$63</f>
        <v>1</v>
      </c>
      <c r="N67" s="53">
        <f>I67/$O$63*$N$63</f>
        <v>1.5</v>
      </c>
      <c r="O67" s="53">
        <f>I67/$O$63*$O$63</f>
        <v>2</v>
      </c>
      <c r="P67" s="27">
        <v>4</v>
      </c>
    </row>
    <row r="68" spans="2:16" ht="71.25" customHeight="1" x14ac:dyDescent="0.3">
      <c r="B68" s="147" t="s">
        <v>52</v>
      </c>
      <c r="C68" s="147"/>
      <c r="D68" s="147"/>
      <c r="E68" s="147"/>
      <c r="F68" s="147"/>
      <c r="G68" s="147"/>
      <c r="H68" s="25" t="s">
        <v>53</v>
      </c>
      <c r="I68" s="18">
        <v>2</v>
      </c>
      <c r="J68" s="26">
        <f>IF(P68=0,K68,(IF(P68=1,L68,(IF(P68=2,M68,(IF(P68=3,N68,(IF(P68=4,O68,N/A)))))))))</f>
        <v>2</v>
      </c>
      <c r="K68" s="53">
        <f>I68/$O$63*$K$63</f>
        <v>0</v>
      </c>
      <c r="L68" s="53">
        <f>I68/$O$63*$L$63</f>
        <v>0.5</v>
      </c>
      <c r="M68" s="53">
        <f>I68/$O$63*$M$63</f>
        <v>1</v>
      </c>
      <c r="N68" s="53">
        <f>I68/$O$63*$N$63</f>
        <v>1.5</v>
      </c>
      <c r="O68" s="53">
        <f>I68/$O$63*$O$63</f>
        <v>2</v>
      </c>
      <c r="P68" s="27">
        <v>4</v>
      </c>
    </row>
    <row r="69" spans="2:16" ht="41.25" customHeight="1" x14ac:dyDescent="0.3">
      <c r="B69" s="179" t="s">
        <v>179</v>
      </c>
      <c r="C69" s="180"/>
      <c r="D69" s="180"/>
      <c r="E69" s="180"/>
      <c r="F69" s="180"/>
      <c r="G69" s="180"/>
      <c r="H69" s="36"/>
      <c r="I69" s="21">
        <f>I70+I71</f>
        <v>4</v>
      </c>
      <c r="J69" s="24">
        <f>J70+J71</f>
        <v>4</v>
      </c>
      <c r="K69" s="150" t="str">
        <f>K65</f>
        <v>Weight of mark in the maximum score</v>
      </c>
      <c r="L69" s="151"/>
      <c r="M69" s="151"/>
      <c r="N69" s="151"/>
      <c r="O69" s="152"/>
      <c r="P69" s="21"/>
    </row>
    <row r="70" spans="2:16" ht="183" customHeight="1" x14ac:dyDescent="0.3">
      <c r="B70" s="159" t="s">
        <v>180</v>
      </c>
      <c r="C70" s="160"/>
      <c r="D70" s="160"/>
      <c r="E70" s="160"/>
      <c r="F70" s="160"/>
      <c r="G70" s="161"/>
      <c r="H70" s="9" t="s">
        <v>54</v>
      </c>
      <c r="I70" s="18">
        <v>2</v>
      </c>
      <c r="J70" s="26">
        <f>IF(P70=0,K70,(IF(P70=1,L70,(IF(P70=2,M70,(IF(P70=3,N70,(IF(P70=4,O70,N/A)))))))))</f>
        <v>2</v>
      </c>
      <c r="K70" s="53">
        <f>I70/$O$63*$K$63</f>
        <v>0</v>
      </c>
      <c r="L70" s="53">
        <f>I70/$O$63*$L$63</f>
        <v>0.5</v>
      </c>
      <c r="M70" s="53">
        <f>I70/$O$63*$M$63</f>
        <v>1</v>
      </c>
      <c r="N70" s="53">
        <f>I70/$O$63*$N$63</f>
        <v>1.5</v>
      </c>
      <c r="O70" s="53">
        <f>I70/$O$63*$O$63</f>
        <v>2</v>
      </c>
      <c r="P70" s="27">
        <v>4</v>
      </c>
    </row>
    <row r="71" spans="2:16" ht="54" customHeight="1" x14ac:dyDescent="0.3">
      <c r="B71" s="147" t="s">
        <v>55</v>
      </c>
      <c r="C71" s="147"/>
      <c r="D71" s="147"/>
      <c r="E71" s="147"/>
      <c r="F71" s="147"/>
      <c r="G71" s="147"/>
      <c r="H71" s="9" t="s">
        <v>56</v>
      </c>
      <c r="I71" s="18">
        <v>2</v>
      </c>
      <c r="J71" s="26">
        <f>IF(P71=0,K71,(IF(P71=1,L71,(IF(P71=2,M71,(IF(P71=3,N71,(IF(P71=4,O71,N/A)))))))))</f>
        <v>2</v>
      </c>
      <c r="K71" s="53">
        <f>I71/$O$63*$K$63</f>
        <v>0</v>
      </c>
      <c r="L71" s="53">
        <f>I71/$O$63*$L$63</f>
        <v>0.5</v>
      </c>
      <c r="M71" s="53">
        <f>I71/$O$63*$M$63</f>
        <v>1</v>
      </c>
      <c r="N71" s="53">
        <f>I71/$O$63*$N$63</f>
        <v>1.5</v>
      </c>
      <c r="O71" s="53">
        <f>I71/$O$63*$O$63</f>
        <v>2</v>
      </c>
      <c r="P71" s="27">
        <v>4</v>
      </c>
    </row>
    <row r="72" spans="2:16" ht="39.75" customHeight="1" x14ac:dyDescent="0.3">
      <c r="B72" s="172" t="s">
        <v>57</v>
      </c>
      <c r="C72" s="172"/>
      <c r="D72" s="172"/>
      <c r="E72" s="172"/>
      <c r="F72" s="172"/>
      <c r="G72" s="172"/>
      <c r="H72" s="35"/>
      <c r="I72" s="30">
        <f>I69+I65</f>
        <v>10</v>
      </c>
      <c r="J72" s="30">
        <f>J69+J65</f>
        <v>10</v>
      </c>
      <c r="K72" s="173"/>
      <c r="L72" s="174"/>
      <c r="M72" s="174"/>
      <c r="N72" s="174"/>
      <c r="O72" s="175"/>
      <c r="P72" s="29"/>
    </row>
    <row r="73" spans="2:16" ht="42.75" customHeight="1" x14ac:dyDescent="0.3">
      <c r="B73" s="166" t="s">
        <v>58</v>
      </c>
      <c r="C73" s="166"/>
      <c r="D73" s="166"/>
      <c r="E73" s="166"/>
      <c r="F73" s="166"/>
      <c r="G73" s="166"/>
      <c r="H73" s="167"/>
      <c r="I73" s="123" t="str">
        <f>I63</f>
        <v>Maximum score</v>
      </c>
      <c r="J73" s="125" t="str">
        <f>J63</f>
        <v xml:space="preserve">Mark awarded by assessor converted into points based on the simulation
</v>
      </c>
      <c r="K73" s="31">
        <v>0</v>
      </c>
      <c r="L73" s="31">
        <v>1</v>
      </c>
      <c r="M73" s="31">
        <v>2</v>
      </c>
      <c r="N73" s="31">
        <v>3</v>
      </c>
      <c r="O73" s="31">
        <v>4</v>
      </c>
      <c r="P73" s="154" t="str">
        <f>P40</f>
        <v>Mark awarded by assessor - simulation</v>
      </c>
    </row>
    <row r="74" spans="2:16" ht="70.150000000000006" customHeight="1" x14ac:dyDescent="0.3">
      <c r="B74" s="166"/>
      <c r="C74" s="166"/>
      <c r="D74" s="166"/>
      <c r="E74" s="166"/>
      <c r="F74" s="166"/>
      <c r="G74" s="166"/>
      <c r="H74" s="167"/>
      <c r="I74" s="124"/>
      <c r="J74" s="126"/>
      <c r="K74" s="32" t="s">
        <v>29</v>
      </c>
      <c r="L74" s="31" t="s">
        <v>45</v>
      </c>
      <c r="M74" s="31" t="s">
        <v>31</v>
      </c>
      <c r="N74" s="31" t="s">
        <v>32</v>
      </c>
      <c r="O74" s="31" t="s">
        <v>33</v>
      </c>
      <c r="P74" s="155"/>
    </row>
    <row r="75" spans="2:16" ht="45.75" customHeight="1" x14ac:dyDescent="0.3">
      <c r="B75" s="156" t="s">
        <v>59</v>
      </c>
      <c r="C75" s="157"/>
      <c r="D75" s="157"/>
      <c r="E75" s="157"/>
      <c r="F75" s="157"/>
      <c r="G75" s="157"/>
      <c r="H75" s="38"/>
      <c r="I75" s="21">
        <f>I76+I77+I78+I79</f>
        <v>10</v>
      </c>
      <c r="J75" s="24">
        <f>J76+J77+J78+J79</f>
        <v>10</v>
      </c>
      <c r="K75" s="150" t="str">
        <f>K69</f>
        <v>Weight of mark in the maximum score</v>
      </c>
      <c r="L75" s="151"/>
      <c r="M75" s="151"/>
      <c r="N75" s="151"/>
      <c r="O75" s="152"/>
      <c r="P75" s="21"/>
    </row>
    <row r="76" spans="2:16" ht="70.5" customHeight="1" x14ac:dyDescent="0.3">
      <c r="B76" s="147" t="s">
        <v>60</v>
      </c>
      <c r="C76" s="147"/>
      <c r="D76" s="147"/>
      <c r="E76" s="147"/>
      <c r="F76" s="147"/>
      <c r="G76" s="147"/>
      <c r="H76" s="9" t="s">
        <v>61</v>
      </c>
      <c r="I76" s="18">
        <v>3</v>
      </c>
      <c r="J76" s="26">
        <f>IF(P76=0,K76,(IF(P76=1,L76,(IF(P76=2,M76,(IF(P76=3,N76,(IF(P76=4,O76,N/A)))))))))</f>
        <v>3</v>
      </c>
      <c r="K76" s="53">
        <f>I76/$O$73*$K$73</f>
        <v>0</v>
      </c>
      <c r="L76" s="53">
        <f>I76/$O$73*$L$73</f>
        <v>0.75</v>
      </c>
      <c r="M76" s="53">
        <f>I76/$O$73*$M$73</f>
        <v>1.5</v>
      </c>
      <c r="N76" s="53">
        <f>I76/$O$73*$N$73</f>
        <v>2.25</v>
      </c>
      <c r="O76" s="53">
        <f>I76/$O$73*$O$73</f>
        <v>3</v>
      </c>
      <c r="P76" s="27">
        <v>4</v>
      </c>
    </row>
    <row r="77" spans="2:16" ht="75" customHeight="1" x14ac:dyDescent="0.3">
      <c r="B77" s="147" t="s">
        <v>62</v>
      </c>
      <c r="C77" s="147"/>
      <c r="D77" s="147"/>
      <c r="E77" s="147"/>
      <c r="F77" s="147"/>
      <c r="G77" s="147"/>
      <c r="H77" s="9" t="s">
        <v>61</v>
      </c>
      <c r="I77" s="18">
        <v>2</v>
      </c>
      <c r="J77" s="26">
        <f>IF(P77=0,K77,(IF(P77=1,L77,(IF(P77=2,M77,(IF(P77=3,N77,(IF(P77=4,O77,N/A)))))))))</f>
        <v>2</v>
      </c>
      <c r="K77" s="53">
        <f>I77/$O$73*$K$73</f>
        <v>0</v>
      </c>
      <c r="L77" s="53">
        <f>I77/$O$73*$L$73</f>
        <v>0.5</v>
      </c>
      <c r="M77" s="53">
        <f>I77/$O$73*$M$73</f>
        <v>1</v>
      </c>
      <c r="N77" s="53">
        <f>I77/$O$73*$N$73</f>
        <v>1.5</v>
      </c>
      <c r="O77" s="53">
        <f>I77/$O$73*$O$73</f>
        <v>2</v>
      </c>
      <c r="P77" s="27">
        <v>4</v>
      </c>
    </row>
    <row r="78" spans="2:16" ht="46.5" customHeight="1" x14ac:dyDescent="0.3">
      <c r="B78" s="147" t="s">
        <v>63</v>
      </c>
      <c r="C78" s="147"/>
      <c r="D78" s="147"/>
      <c r="E78" s="147"/>
      <c r="F78" s="147"/>
      <c r="G78" s="147"/>
      <c r="H78" s="9" t="s">
        <v>64</v>
      </c>
      <c r="I78" s="18">
        <v>3</v>
      </c>
      <c r="J78" s="26">
        <f>IF(P78=0,K78,(IF(P78=1,L78,(IF(P78=2,M78,(IF(P78=3,N78,(IF(P78=4,O78,N/A)))))))))</f>
        <v>3</v>
      </c>
      <c r="K78" s="53">
        <f>I78/$O$73*$K$73</f>
        <v>0</v>
      </c>
      <c r="L78" s="53">
        <f>I78/$O$73*$L$73</f>
        <v>0.75</v>
      </c>
      <c r="M78" s="53">
        <f>I78/$O$73*$M$73</f>
        <v>1.5</v>
      </c>
      <c r="N78" s="53">
        <f>I78/$O$73*$N$73</f>
        <v>2.25</v>
      </c>
      <c r="O78" s="53">
        <f>I78/$O$73*$O$73</f>
        <v>3</v>
      </c>
      <c r="P78" s="27">
        <v>4</v>
      </c>
    </row>
    <row r="79" spans="2:16" ht="43.5" customHeight="1" x14ac:dyDescent="0.3">
      <c r="B79" s="147" t="s">
        <v>65</v>
      </c>
      <c r="C79" s="147"/>
      <c r="D79" s="147"/>
      <c r="E79" s="147"/>
      <c r="F79" s="147"/>
      <c r="G79" s="147"/>
      <c r="H79" s="9" t="s">
        <v>61</v>
      </c>
      <c r="I79" s="18">
        <v>2</v>
      </c>
      <c r="J79" s="26">
        <f>IF(P79=0,K79,(IF(P79=1,L79,(IF(P79=2,M79,(IF(P79=3,N79,(IF(P79=4,O79,N/A)))))))))</f>
        <v>2</v>
      </c>
      <c r="K79" s="53">
        <f>I79/$O$73*$K$73</f>
        <v>0</v>
      </c>
      <c r="L79" s="53">
        <f>I79/$O$73*$L$73</f>
        <v>0.5</v>
      </c>
      <c r="M79" s="53">
        <f>I79/$O$73*$M$73</f>
        <v>1</v>
      </c>
      <c r="N79" s="53">
        <f>I79/$O$73*$N$73</f>
        <v>1.5</v>
      </c>
      <c r="O79" s="53">
        <f>I79/$O$73*$O$73</f>
        <v>2</v>
      </c>
      <c r="P79" s="27">
        <v>4</v>
      </c>
    </row>
    <row r="80" spans="2:16" ht="42" customHeight="1" x14ac:dyDescent="0.3">
      <c r="B80" s="172" t="s">
        <v>66</v>
      </c>
      <c r="C80" s="172"/>
      <c r="D80" s="172"/>
      <c r="E80" s="172"/>
      <c r="F80" s="172"/>
      <c r="G80" s="172"/>
      <c r="H80" s="35"/>
      <c r="I80" s="29">
        <f>I76+I77+I78+I79</f>
        <v>10</v>
      </c>
      <c r="J80" s="30">
        <f>J75</f>
        <v>10</v>
      </c>
      <c r="K80" s="173"/>
      <c r="L80" s="174"/>
      <c r="M80" s="174"/>
      <c r="N80" s="174"/>
      <c r="O80" s="175"/>
      <c r="P80" s="29"/>
    </row>
    <row r="81" spans="2:16" ht="50.25" customHeight="1" x14ac:dyDescent="0.3">
      <c r="B81" s="166" t="s">
        <v>67</v>
      </c>
      <c r="C81" s="166"/>
      <c r="D81" s="166"/>
      <c r="E81" s="166"/>
      <c r="F81" s="166"/>
      <c r="G81" s="166"/>
      <c r="H81" s="167"/>
      <c r="I81" s="123" t="str">
        <f>I63</f>
        <v>Maximum score</v>
      </c>
      <c r="J81" s="168" t="str">
        <f>J73</f>
        <v xml:space="preserve">Mark awarded by assessor converted into points based on the simulation
</v>
      </c>
      <c r="K81" s="31">
        <v>0</v>
      </c>
      <c r="L81" s="31">
        <v>1</v>
      </c>
      <c r="M81" s="31">
        <v>2</v>
      </c>
      <c r="N81" s="31">
        <v>3</v>
      </c>
      <c r="O81" s="31">
        <v>4</v>
      </c>
      <c r="P81" s="154" t="str">
        <f>P40</f>
        <v>Mark awarded by assessor - simulation</v>
      </c>
    </row>
    <row r="82" spans="2:16" ht="93.75" customHeight="1" x14ac:dyDescent="0.3">
      <c r="B82" s="166"/>
      <c r="C82" s="166"/>
      <c r="D82" s="166"/>
      <c r="E82" s="166"/>
      <c r="F82" s="166"/>
      <c r="G82" s="166"/>
      <c r="H82" s="167"/>
      <c r="I82" s="124"/>
      <c r="J82" s="168"/>
      <c r="K82" s="32" t="s">
        <v>29</v>
      </c>
      <c r="L82" s="31" t="s">
        <v>45</v>
      </c>
      <c r="M82" s="31" t="s">
        <v>31</v>
      </c>
      <c r="N82" s="31" t="s">
        <v>32</v>
      </c>
      <c r="O82" s="31" t="s">
        <v>33</v>
      </c>
      <c r="P82" s="155"/>
    </row>
    <row r="83" spans="2:16" ht="51" customHeight="1" x14ac:dyDescent="0.3">
      <c r="B83" s="181"/>
      <c r="C83" s="182"/>
      <c r="D83" s="182"/>
      <c r="E83" s="182"/>
      <c r="F83" s="182"/>
      <c r="G83" s="182"/>
      <c r="H83" s="183"/>
      <c r="I83" s="39">
        <f>I84+I85+I86+I87</f>
        <v>5</v>
      </c>
      <c r="J83" s="34">
        <f>J84+J85+J86+J87</f>
        <v>5</v>
      </c>
      <c r="K83" s="150" t="str">
        <f>K75</f>
        <v>Weight of mark in the maximum score</v>
      </c>
      <c r="L83" s="151"/>
      <c r="M83" s="151"/>
      <c r="N83" s="151"/>
      <c r="O83" s="152"/>
      <c r="P83" s="39"/>
    </row>
    <row r="84" spans="2:16" ht="68.25" customHeight="1" x14ac:dyDescent="0.3">
      <c r="B84" s="147" t="s">
        <v>113</v>
      </c>
      <c r="C84" s="147"/>
      <c r="D84" s="147"/>
      <c r="E84" s="147"/>
      <c r="F84" s="147"/>
      <c r="G84" s="147"/>
      <c r="H84" s="9" t="s">
        <v>68</v>
      </c>
      <c r="I84" s="18">
        <v>1</v>
      </c>
      <c r="J84" s="26">
        <f>IF(P84=0,K84,(IF(P84=1,L84,(IF(P84=2,M84,(IF(P84=3,N84,(IF(P84=4,O84,N/A)))))))))</f>
        <v>1</v>
      </c>
      <c r="K84" s="53">
        <f>I84/$O$81*$K$81</f>
        <v>0</v>
      </c>
      <c r="L84" s="53">
        <f>I84/$O$81*$L$81</f>
        <v>0.25</v>
      </c>
      <c r="M84" s="53">
        <f>I84/$O$81*$M$81</f>
        <v>0.5</v>
      </c>
      <c r="N84" s="53">
        <f>I84/$O$81*$N$81</f>
        <v>0.75</v>
      </c>
      <c r="O84" s="53">
        <f>I84/$O$81*$O$81</f>
        <v>1</v>
      </c>
      <c r="P84" s="27">
        <v>4</v>
      </c>
    </row>
    <row r="85" spans="2:16" ht="58.5" customHeight="1" x14ac:dyDescent="0.3">
      <c r="B85" s="147" t="s">
        <v>69</v>
      </c>
      <c r="C85" s="147"/>
      <c r="D85" s="147"/>
      <c r="E85" s="147"/>
      <c r="F85" s="147"/>
      <c r="G85" s="147"/>
      <c r="H85" s="9" t="s">
        <v>68</v>
      </c>
      <c r="I85" s="18">
        <v>1</v>
      </c>
      <c r="J85" s="26">
        <f>IF(P85=0,K85,(IF(P85=1,L85,(IF(P85=2,M85,(IF(P85=3,N85,(IF(P85=4,O85,N/A)))))))))</f>
        <v>1</v>
      </c>
      <c r="K85" s="53">
        <f>I85/$O$81*$K$81</f>
        <v>0</v>
      </c>
      <c r="L85" s="53">
        <f>I85/$O$81*$L$81</f>
        <v>0.25</v>
      </c>
      <c r="M85" s="53">
        <f>I85/$O$81*$M$81</f>
        <v>0.5</v>
      </c>
      <c r="N85" s="53">
        <f>I85/$O$81*$N$81</f>
        <v>0.75</v>
      </c>
      <c r="O85" s="53">
        <f>I85/$O$81*$O$81</f>
        <v>1</v>
      </c>
      <c r="P85" s="27">
        <v>4</v>
      </c>
    </row>
    <row r="86" spans="2:16" ht="60.75" customHeight="1" x14ac:dyDescent="0.3">
      <c r="B86" s="147" t="s">
        <v>70</v>
      </c>
      <c r="C86" s="147"/>
      <c r="D86" s="147"/>
      <c r="E86" s="147"/>
      <c r="F86" s="147"/>
      <c r="G86" s="147"/>
      <c r="H86" s="9" t="s">
        <v>68</v>
      </c>
      <c r="I86" s="18">
        <v>1</v>
      </c>
      <c r="J86" s="26">
        <f>IF(P86=0,K86,(IF(P86=1,L86,(IF(P86=2,M86,(IF(P86=3,N86,(IF(P86=4,O86,N/A)))))))))</f>
        <v>1</v>
      </c>
      <c r="K86" s="53">
        <f>I86/$O$81*$K$81</f>
        <v>0</v>
      </c>
      <c r="L86" s="53">
        <f>I86/$O$81*$L$81</f>
        <v>0.25</v>
      </c>
      <c r="M86" s="53">
        <f>I86/$O$81*$M$81</f>
        <v>0.5</v>
      </c>
      <c r="N86" s="53">
        <f>I86/$O$81*$N$81</f>
        <v>0.75</v>
      </c>
      <c r="O86" s="53">
        <f>I86/$O$81*$O$81</f>
        <v>1</v>
      </c>
      <c r="P86" s="27">
        <v>4</v>
      </c>
    </row>
    <row r="87" spans="2:16" ht="67.5" customHeight="1" x14ac:dyDescent="0.3">
      <c r="B87" s="147" t="s">
        <v>71</v>
      </c>
      <c r="C87" s="147"/>
      <c r="D87" s="147"/>
      <c r="E87" s="147"/>
      <c r="F87" s="147"/>
      <c r="G87" s="147"/>
      <c r="H87" s="25" t="s">
        <v>72</v>
      </c>
      <c r="I87" s="18">
        <v>2</v>
      </c>
      <c r="J87" s="26">
        <f>IF(P87=0,K87,(IF(P87=1,L87,(IF(P87=2,M87,(IF(P87=3,N87,(IF(P87=4,O87,N/A)))))))))</f>
        <v>2</v>
      </c>
      <c r="K87" s="53">
        <f>I87/$O$81*$K$81</f>
        <v>0</v>
      </c>
      <c r="L87" s="53">
        <f>I87/$O$81*$L$81</f>
        <v>0.5</v>
      </c>
      <c r="M87" s="53">
        <f>I87/$O$81*$M$81</f>
        <v>1</v>
      </c>
      <c r="N87" s="53">
        <f>I87/$O$81*$N$81</f>
        <v>1.5</v>
      </c>
      <c r="O87" s="53">
        <f>I87/$O$81*$O$81</f>
        <v>2</v>
      </c>
      <c r="P87" s="27">
        <v>4</v>
      </c>
    </row>
    <row r="88" spans="2:16" ht="45.75" customHeight="1" x14ac:dyDescent="0.3">
      <c r="B88" s="172" t="s">
        <v>73</v>
      </c>
      <c r="C88" s="172"/>
      <c r="D88" s="172"/>
      <c r="E88" s="172"/>
      <c r="F88" s="172"/>
      <c r="G88" s="172"/>
      <c r="H88" s="40"/>
      <c r="I88" s="29">
        <f>I84+I85+I86+I87</f>
        <v>5</v>
      </c>
      <c r="J88" s="30">
        <f>J84+J85+J86+J87</f>
        <v>5</v>
      </c>
      <c r="K88" s="173"/>
      <c r="L88" s="174"/>
      <c r="M88" s="174"/>
      <c r="N88" s="174"/>
      <c r="O88" s="175"/>
      <c r="P88" s="29"/>
    </row>
    <row r="89" spans="2:16" ht="70.5" customHeight="1" x14ac:dyDescent="0.3">
      <c r="B89" s="184" t="s">
        <v>173</v>
      </c>
      <c r="C89" s="184"/>
      <c r="D89" s="184"/>
      <c r="E89" s="184"/>
      <c r="F89" s="184"/>
      <c r="G89" s="184"/>
      <c r="H89" s="184"/>
      <c r="I89" s="41">
        <f>60</f>
        <v>60</v>
      </c>
      <c r="J89" s="42">
        <f>J54+J62+J72+J80+J88</f>
        <v>60</v>
      </c>
      <c r="K89" s="43"/>
      <c r="L89" s="43"/>
      <c r="M89" s="43"/>
      <c r="N89" s="43"/>
      <c r="O89" s="44"/>
      <c r="P89" s="45"/>
    </row>
    <row r="90" spans="2:16" ht="72" customHeight="1" x14ac:dyDescent="0.3">
      <c r="B90" s="114" t="s">
        <v>74</v>
      </c>
      <c r="C90" s="114"/>
      <c r="D90" s="114"/>
      <c r="E90" s="114"/>
      <c r="F90" s="114"/>
      <c r="G90" s="114"/>
      <c r="H90" s="114"/>
      <c r="I90" s="114"/>
      <c r="J90" s="114"/>
      <c r="K90" s="114"/>
      <c r="L90" s="114"/>
      <c r="M90" s="114"/>
      <c r="N90" s="114"/>
      <c r="O90" s="114"/>
      <c r="P90" s="29"/>
    </row>
    <row r="91" spans="2:16" ht="58.5" customHeight="1" x14ac:dyDescent="0.3">
      <c r="B91" s="166" t="s">
        <v>75</v>
      </c>
      <c r="C91" s="166"/>
      <c r="D91" s="166"/>
      <c r="E91" s="166"/>
      <c r="F91" s="166"/>
      <c r="G91" s="166"/>
      <c r="H91" s="167"/>
      <c r="I91" s="123" t="str">
        <f>I81</f>
        <v>Maximum score</v>
      </c>
      <c r="J91" s="168" t="str">
        <f>J81</f>
        <v xml:space="preserve">Mark awarded by assessor converted into points based on the simulation
</v>
      </c>
      <c r="K91" s="31">
        <v>0</v>
      </c>
      <c r="L91" s="31">
        <v>1</v>
      </c>
      <c r="M91" s="31">
        <v>2</v>
      </c>
      <c r="N91" s="31">
        <v>3</v>
      </c>
      <c r="O91" s="31">
        <v>4</v>
      </c>
      <c r="P91" s="154" t="str">
        <f>P40</f>
        <v>Mark awarded by assessor - simulation</v>
      </c>
    </row>
    <row r="92" spans="2:16" ht="83.25" customHeight="1" x14ac:dyDescent="0.3">
      <c r="B92" s="166"/>
      <c r="C92" s="166"/>
      <c r="D92" s="166"/>
      <c r="E92" s="166"/>
      <c r="F92" s="166"/>
      <c r="G92" s="166"/>
      <c r="H92" s="167"/>
      <c r="I92" s="124"/>
      <c r="J92" s="168"/>
      <c r="K92" s="32" t="s">
        <v>29</v>
      </c>
      <c r="L92" s="31" t="s">
        <v>45</v>
      </c>
      <c r="M92" s="31" t="s">
        <v>31</v>
      </c>
      <c r="N92" s="31" t="s">
        <v>32</v>
      </c>
      <c r="O92" s="31" t="s">
        <v>33</v>
      </c>
      <c r="P92" s="155"/>
    </row>
    <row r="93" spans="2:16" ht="51" customHeight="1" x14ac:dyDescent="0.3">
      <c r="B93" s="179" t="s">
        <v>76</v>
      </c>
      <c r="C93" s="180"/>
      <c r="D93" s="180"/>
      <c r="E93" s="180"/>
      <c r="F93" s="180"/>
      <c r="G93" s="180"/>
      <c r="H93" s="36"/>
      <c r="I93" s="21">
        <f>I94+I95+I96+I97+I98</f>
        <v>15</v>
      </c>
      <c r="J93" s="24">
        <f>J94+J95+J96+J97+J98</f>
        <v>15</v>
      </c>
      <c r="K93" s="150" t="str">
        <f>K83</f>
        <v>Weight of mark in the maximum score</v>
      </c>
      <c r="L93" s="151"/>
      <c r="M93" s="151"/>
      <c r="N93" s="151"/>
      <c r="O93" s="152"/>
      <c r="P93" s="29"/>
    </row>
    <row r="94" spans="2:16" ht="52.5" customHeight="1" x14ac:dyDescent="0.3">
      <c r="B94" s="185" t="s">
        <v>77</v>
      </c>
      <c r="C94" s="185"/>
      <c r="D94" s="185"/>
      <c r="E94" s="185"/>
      <c r="F94" s="185"/>
      <c r="G94" s="185"/>
      <c r="H94" s="9" t="s">
        <v>78</v>
      </c>
      <c r="I94" s="18">
        <v>3</v>
      </c>
      <c r="J94" s="26">
        <f>IF(P94=0,K94,(IF(P94=1,L94,(IF(P94=2,M94,(IF(P94=3,N94,(IF(P94=4,O94,N/A)))))))))</f>
        <v>3</v>
      </c>
      <c r="K94" s="53">
        <f>I94/$O$91*$K$91</f>
        <v>0</v>
      </c>
      <c r="L94" s="53">
        <f>I94/$O$91*$L$91</f>
        <v>0.75</v>
      </c>
      <c r="M94" s="53">
        <f>I94/$O$91*$M$91</f>
        <v>1.5</v>
      </c>
      <c r="N94" s="53">
        <f>I94/$O$91*$N$91</f>
        <v>2.25</v>
      </c>
      <c r="O94" s="53">
        <f>I94/$O$91*$O$91</f>
        <v>3</v>
      </c>
      <c r="P94" s="27">
        <v>4</v>
      </c>
    </row>
    <row r="95" spans="2:16" ht="63.75" customHeight="1" x14ac:dyDescent="0.3">
      <c r="B95" s="185" t="s">
        <v>79</v>
      </c>
      <c r="C95" s="185"/>
      <c r="D95" s="185"/>
      <c r="E95" s="185"/>
      <c r="F95" s="185"/>
      <c r="G95" s="185"/>
      <c r="H95" s="25" t="s">
        <v>80</v>
      </c>
      <c r="I95" s="18">
        <v>3</v>
      </c>
      <c r="J95" s="26">
        <f>IF(P95=0,K95,(IF(P95=1,L95,(IF(P95=2,M95,(IF(P95=3,N95,(IF(P95=4,O95,N/A)))))))))</f>
        <v>3</v>
      </c>
      <c r="K95" s="53">
        <f>I95/$O$91*$K$91</f>
        <v>0</v>
      </c>
      <c r="L95" s="53">
        <f>I95/$O$91*$L$91</f>
        <v>0.75</v>
      </c>
      <c r="M95" s="53">
        <f>I95/$O$91*$M$91</f>
        <v>1.5</v>
      </c>
      <c r="N95" s="53">
        <f>I95/$O$91*$N$91</f>
        <v>2.25</v>
      </c>
      <c r="O95" s="53">
        <f>I95/$O$91*$O$91</f>
        <v>3</v>
      </c>
      <c r="P95" s="27">
        <v>4</v>
      </c>
    </row>
    <row r="96" spans="2:16" ht="35.25" customHeight="1" x14ac:dyDescent="0.3">
      <c r="B96" s="185" t="s">
        <v>81</v>
      </c>
      <c r="C96" s="185"/>
      <c r="D96" s="185"/>
      <c r="E96" s="185"/>
      <c r="F96" s="185"/>
      <c r="G96" s="185"/>
      <c r="H96" s="37" t="s">
        <v>82</v>
      </c>
      <c r="I96" s="18">
        <v>3</v>
      </c>
      <c r="J96" s="26">
        <f>IF(P96=0,K96,(IF(P96=1,L96,(IF(P96=2,M96,(IF(P96=3,N96,(IF(P96=4,O96,N/A)))))))))</f>
        <v>3</v>
      </c>
      <c r="K96" s="53">
        <f>I96/$O$91*$K$91</f>
        <v>0</v>
      </c>
      <c r="L96" s="53">
        <f>I96/$O$91*$L$91</f>
        <v>0.75</v>
      </c>
      <c r="M96" s="53">
        <f>I96/$O$91*$M$91</f>
        <v>1.5</v>
      </c>
      <c r="N96" s="53">
        <f>I96/$O$91*$N$91</f>
        <v>2.25</v>
      </c>
      <c r="O96" s="53">
        <f>I96/$O$91*$O$91</f>
        <v>3</v>
      </c>
      <c r="P96" s="27">
        <v>4</v>
      </c>
    </row>
    <row r="97" spans="2:16" ht="45" customHeight="1" x14ac:dyDescent="0.3">
      <c r="B97" s="185" t="s">
        <v>83</v>
      </c>
      <c r="C97" s="185"/>
      <c r="D97" s="185"/>
      <c r="E97" s="185"/>
      <c r="F97" s="185"/>
      <c r="G97" s="185"/>
      <c r="H97" s="37" t="s">
        <v>82</v>
      </c>
      <c r="I97" s="18">
        <v>3</v>
      </c>
      <c r="J97" s="26">
        <f>IF(P97=0,K97,(IF(P97=1,L97,(IF(P97=2,M97,(IF(P97=3,N97,(IF(P97=4,O97,N/A)))))))))</f>
        <v>3</v>
      </c>
      <c r="K97" s="53">
        <f>I97/$O$91*$K$91</f>
        <v>0</v>
      </c>
      <c r="L97" s="53">
        <f>I97/$O$91*$L$91</f>
        <v>0.75</v>
      </c>
      <c r="M97" s="53">
        <f>I97/$O$91*$M$91</f>
        <v>1.5</v>
      </c>
      <c r="N97" s="53">
        <f>I97/$O$91*$N$91</f>
        <v>2.25</v>
      </c>
      <c r="O97" s="53">
        <f>I97/$O$91*$O$91</f>
        <v>3</v>
      </c>
      <c r="P97" s="27">
        <v>4</v>
      </c>
    </row>
    <row r="98" spans="2:16" ht="56.25" customHeight="1" x14ac:dyDescent="0.3">
      <c r="B98" s="185" t="s">
        <v>136</v>
      </c>
      <c r="C98" s="185"/>
      <c r="D98" s="185"/>
      <c r="E98" s="185"/>
      <c r="F98" s="185"/>
      <c r="G98" s="185"/>
      <c r="H98" s="25" t="s">
        <v>84</v>
      </c>
      <c r="I98" s="18">
        <v>3</v>
      </c>
      <c r="J98" s="26">
        <f>IF(P98=0,K98,(IF(P98=1,L98,(IF(P98=2,M98,(IF(P98=3,N98,(IF(P98=4,O98,N/A)))))))))</f>
        <v>3</v>
      </c>
      <c r="K98" s="53">
        <f>I98/$O$91*$K$91</f>
        <v>0</v>
      </c>
      <c r="L98" s="53">
        <f>I98/$O$91*$L$91</f>
        <v>0.75</v>
      </c>
      <c r="M98" s="53">
        <f>I98/$O$91*$M$91</f>
        <v>1.5</v>
      </c>
      <c r="N98" s="53">
        <f>I98/$O$91*$N$91</f>
        <v>2.25</v>
      </c>
      <c r="O98" s="53">
        <f>I98/$O$91*$O$91</f>
        <v>3</v>
      </c>
      <c r="P98" s="27">
        <v>4</v>
      </c>
    </row>
    <row r="99" spans="2:16" ht="36.75" customHeight="1" x14ac:dyDescent="0.3">
      <c r="B99" s="172" t="s">
        <v>85</v>
      </c>
      <c r="C99" s="172"/>
      <c r="D99" s="172"/>
      <c r="E99" s="172"/>
      <c r="F99" s="172"/>
      <c r="G99" s="172"/>
      <c r="H99" s="35"/>
      <c r="I99" s="29">
        <f>I94+I95+I96+I97+I98</f>
        <v>15</v>
      </c>
      <c r="J99" s="30">
        <f>J94+J95+J96+J97+J98</f>
        <v>15</v>
      </c>
      <c r="K99" s="173"/>
      <c r="L99" s="174"/>
      <c r="M99" s="174"/>
      <c r="N99" s="174"/>
      <c r="O99" s="175"/>
      <c r="P99" s="29"/>
    </row>
    <row r="100" spans="2:16" ht="37.5" customHeight="1" x14ac:dyDescent="0.3">
      <c r="B100" s="186" t="s">
        <v>86</v>
      </c>
      <c r="C100" s="186"/>
      <c r="D100" s="186"/>
      <c r="E100" s="186"/>
      <c r="F100" s="186"/>
      <c r="G100" s="186"/>
      <c r="H100" s="167"/>
      <c r="I100" s="123" t="str">
        <f>I91</f>
        <v>Maximum score</v>
      </c>
      <c r="J100" s="168" t="str">
        <f>J91</f>
        <v xml:space="preserve">Mark awarded by assessor converted into points based on the simulation
</v>
      </c>
      <c r="K100" s="31">
        <v>0</v>
      </c>
      <c r="L100" s="31">
        <v>1</v>
      </c>
      <c r="M100" s="31">
        <v>2</v>
      </c>
      <c r="N100" s="31">
        <v>3</v>
      </c>
      <c r="O100" s="31">
        <v>4</v>
      </c>
      <c r="P100" s="154" t="str">
        <f>P40</f>
        <v>Mark awarded by assessor - simulation</v>
      </c>
    </row>
    <row r="101" spans="2:16" ht="107.25" customHeight="1" x14ac:dyDescent="0.3">
      <c r="B101" s="186"/>
      <c r="C101" s="186"/>
      <c r="D101" s="186"/>
      <c r="E101" s="186"/>
      <c r="F101" s="186"/>
      <c r="G101" s="186"/>
      <c r="H101" s="167"/>
      <c r="I101" s="124"/>
      <c r="J101" s="168"/>
      <c r="K101" s="32" t="s">
        <v>29</v>
      </c>
      <c r="L101" s="31" t="s">
        <v>45</v>
      </c>
      <c r="M101" s="31" t="s">
        <v>31</v>
      </c>
      <c r="N101" s="31" t="s">
        <v>32</v>
      </c>
      <c r="O101" s="31" t="s">
        <v>33</v>
      </c>
      <c r="P101" s="155"/>
    </row>
    <row r="102" spans="2:16" ht="39.75" customHeight="1" x14ac:dyDescent="0.3">
      <c r="B102" s="179" t="s">
        <v>87</v>
      </c>
      <c r="C102" s="180"/>
      <c r="D102" s="180"/>
      <c r="E102" s="180"/>
      <c r="F102" s="180"/>
      <c r="G102" s="180"/>
      <c r="H102" s="36"/>
      <c r="I102" s="21">
        <v>4</v>
      </c>
      <c r="J102" s="24">
        <f>J103+J104</f>
        <v>4</v>
      </c>
      <c r="K102" s="150" t="str">
        <f>K93</f>
        <v>Weight of mark in the maximum score</v>
      </c>
      <c r="L102" s="151"/>
      <c r="M102" s="151"/>
      <c r="N102" s="151"/>
      <c r="O102" s="152"/>
      <c r="P102" s="21"/>
    </row>
    <row r="103" spans="2:16" ht="58.5" customHeight="1" x14ac:dyDescent="0.3">
      <c r="B103" s="185" t="s">
        <v>88</v>
      </c>
      <c r="C103" s="185"/>
      <c r="D103" s="185"/>
      <c r="E103" s="185"/>
      <c r="F103" s="185"/>
      <c r="G103" s="185"/>
      <c r="H103" s="14" t="s">
        <v>89</v>
      </c>
      <c r="I103" s="18">
        <v>2</v>
      </c>
      <c r="J103" s="26">
        <f>IF(P103=0,K103,(IF(P103=1,L103,(IF(P103=2,M103,(IF(P103=3,N103,(IF(P103=4,O103,N/A)))))))))</f>
        <v>2</v>
      </c>
      <c r="K103" s="53">
        <f>I103/$O$100*$K$100</f>
        <v>0</v>
      </c>
      <c r="L103" s="53">
        <f>I103/$O$100*$L$100</f>
        <v>0.5</v>
      </c>
      <c r="M103" s="53">
        <f>I103/$O$100*$M$100</f>
        <v>1</v>
      </c>
      <c r="N103" s="53">
        <f>I103/$O$100*$N$100</f>
        <v>1.5</v>
      </c>
      <c r="O103" s="53">
        <f>I103/$O$100*$O$100</f>
        <v>2</v>
      </c>
      <c r="P103" s="27">
        <v>4</v>
      </c>
    </row>
    <row r="104" spans="2:16" ht="59.25" customHeight="1" x14ac:dyDescent="0.3">
      <c r="B104" s="185" t="s">
        <v>90</v>
      </c>
      <c r="C104" s="185"/>
      <c r="D104" s="185"/>
      <c r="E104" s="185"/>
      <c r="F104" s="185"/>
      <c r="G104" s="185"/>
      <c r="H104" s="14" t="s">
        <v>91</v>
      </c>
      <c r="I104" s="18">
        <v>2</v>
      </c>
      <c r="J104" s="26">
        <f>IF(P104=0,K104,(IF(P104=1,L104,(IF(P104=2,M104,(IF(P104=3,N104,(IF(P104=4,O104,N/A)))))))))</f>
        <v>2</v>
      </c>
      <c r="K104" s="53">
        <f>I104/$O$100*$K$100</f>
        <v>0</v>
      </c>
      <c r="L104" s="53">
        <f>I104/$O$100*$L$100</f>
        <v>0.5</v>
      </c>
      <c r="M104" s="53">
        <f>I104/$O$100*$M$100</f>
        <v>1</v>
      </c>
      <c r="N104" s="53">
        <f>I104/$O$100*$N$100</f>
        <v>1.5</v>
      </c>
      <c r="O104" s="53">
        <f>I104/$O$100*$O$100</f>
        <v>2</v>
      </c>
      <c r="P104" s="27">
        <v>4</v>
      </c>
    </row>
    <row r="105" spans="2:16" ht="27.75" customHeight="1" x14ac:dyDescent="0.3">
      <c r="B105" s="188" t="s">
        <v>92</v>
      </c>
      <c r="C105" s="188"/>
      <c r="D105" s="188"/>
      <c r="E105" s="188"/>
      <c r="F105" s="188"/>
      <c r="G105" s="188"/>
      <c r="H105" s="35"/>
      <c r="I105" s="29">
        <f>I103+I104</f>
        <v>4</v>
      </c>
      <c r="J105" s="30">
        <f>J103+J104</f>
        <v>4</v>
      </c>
      <c r="K105" s="173"/>
      <c r="L105" s="174"/>
      <c r="M105" s="174"/>
      <c r="N105" s="174"/>
      <c r="O105" s="175"/>
      <c r="P105" s="40"/>
    </row>
    <row r="106" spans="2:16" ht="41.25" customHeight="1" x14ac:dyDescent="0.3">
      <c r="B106" s="166" t="s">
        <v>93</v>
      </c>
      <c r="C106" s="166"/>
      <c r="D106" s="166"/>
      <c r="E106" s="166"/>
      <c r="F106" s="166"/>
      <c r="G106" s="166"/>
      <c r="H106" s="167"/>
      <c r="I106" s="123" t="str">
        <f>I100</f>
        <v>Maximum score</v>
      </c>
      <c r="J106" s="168" t="str">
        <f>J100</f>
        <v xml:space="preserve">Mark awarded by assessor converted into points based on the simulation
</v>
      </c>
      <c r="K106" s="31">
        <v>0</v>
      </c>
      <c r="L106" s="31">
        <v>1</v>
      </c>
      <c r="M106" s="31">
        <v>2</v>
      </c>
      <c r="N106" s="31">
        <v>3</v>
      </c>
      <c r="O106" s="31">
        <v>4</v>
      </c>
      <c r="P106" s="154" t="str">
        <f>P40</f>
        <v>Mark awarded by assessor - simulation</v>
      </c>
    </row>
    <row r="107" spans="2:16" ht="69.599999999999994" customHeight="1" x14ac:dyDescent="0.3">
      <c r="B107" s="166"/>
      <c r="C107" s="166"/>
      <c r="D107" s="166"/>
      <c r="E107" s="166"/>
      <c r="F107" s="166"/>
      <c r="G107" s="166"/>
      <c r="H107" s="167"/>
      <c r="I107" s="124"/>
      <c r="J107" s="168"/>
      <c r="K107" s="32" t="s">
        <v>29</v>
      </c>
      <c r="L107" s="31" t="s">
        <v>45</v>
      </c>
      <c r="M107" s="31" t="s">
        <v>31</v>
      </c>
      <c r="N107" s="31" t="s">
        <v>32</v>
      </c>
      <c r="O107" s="31" t="s">
        <v>33</v>
      </c>
      <c r="P107" s="155"/>
    </row>
    <row r="108" spans="2:16" ht="187.5" customHeight="1" x14ac:dyDescent="0.3">
      <c r="B108" s="187" t="s">
        <v>134</v>
      </c>
      <c r="C108" s="187"/>
      <c r="D108" s="187"/>
      <c r="E108" s="187"/>
      <c r="F108" s="187"/>
      <c r="G108" s="187"/>
      <c r="H108" s="36"/>
      <c r="I108" s="21">
        <f>I109+I110+I111+I112+I113+I114+I115</f>
        <v>21</v>
      </c>
      <c r="J108" s="46">
        <f>J109+J110+J111+J112+J113+J114+J115</f>
        <v>21</v>
      </c>
      <c r="K108" s="150" t="str">
        <f>K102</f>
        <v>Weight of mark in the maximum score</v>
      </c>
      <c r="L108" s="151"/>
      <c r="M108" s="151"/>
      <c r="N108" s="151"/>
      <c r="O108" s="152"/>
      <c r="P108" s="21"/>
    </row>
    <row r="109" spans="2:16" ht="64.5" customHeight="1" x14ac:dyDescent="0.3">
      <c r="B109" s="147" t="s">
        <v>183</v>
      </c>
      <c r="C109" s="147"/>
      <c r="D109" s="147"/>
      <c r="E109" s="147"/>
      <c r="F109" s="147"/>
      <c r="G109" s="147"/>
      <c r="H109" s="25" t="s">
        <v>116</v>
      </c>
      <c r="I109" s="18">
        <v>4</v>
      </c>
      <c r="J109" s="26">
        <f>IF(P109=0,K109,(IF(P109=1,L109,(IF(P109=2,M109,(IF(P109=3,N109,(IF(P109=4,O109,N/A)))))))))</f>
        <v>4</v>
      </c>
      <c r="K109" s="53">
        <f t="shared" ref="K109:K115" si="0">I109/$O$106*$K$106</f>
        <v>0</v>
      </c>
      <c r="L109" s="53">
        <f t="shared" ref="L109:L115" si="1">I109/$O$106*$L$106</f>
        <v>1</v>
      </c>
      <c r="M109" s="53">
        <f t="shared" ref="M109:M115" si="2">I109/$O$106*$M$106</f>
        <v>2</v>
      </c>
      <c r="N109" s="53">
        <f t="shared" ref="N109:N115" si="3">I109/$O$106*$N$106</f>
        <v>3</v>
      </c>
      <c r="O109" s="53">
        <f t="shared" ref="O109:O115" si="4">I109/$O$106*$O$106</f>
        <v>4</v>
      </c>
      <c r="P109" s="27">
        <v>4</v>
      </c>
    </row>
    <row r="110" spans="2:16" ht="51" customHeight="1" x14ac:dyDescent="0.3">
      <c r="B110" s="159" t="s">
        <v>184</v>
      </c>
      <c r="C110" s="160"/>
      <c r="D110" s="160"/>
      <c r="E110" s="160"/>
      <c r="F110" s="160"/>
      <c r="G110" s="161"/>
      <c r="H110" s="25" t="s">
        <v>115</v>
      </c>
      <c r="I110" s="18">
        <v>3</v>
      </c>
      <c r="J110" s="26">
        <f>IF(P110=0,K110,(IF(P110=1,L110,(IF(P110=2,M110,(IF(P110=3,N110,(IF(P110=4,O110,N/A)))))))))</f>
        <v>3</v>
      </c>
      <c r="K110" s="53">
        <f t="shared" si="0"/>
        <v>0</v>
      </c>
      <c r="L110" s="53">
        <f t="shared" si="1"/>
        <v>0.75</v>
      </c>
      <c r="M110" s="53">
        <f t="shared" si="2"/>
        <v>1.5</v>
      </c>
      <c r="N110" s="53">
        <f t="shared" si="3"/>
        <v>2.25</v>
      </c>
      <c r="O110" s="53">
        <f t="shared" si="4"/>
        <v>3</v>
      </c>
      <c r="P110" s="27">
        <v>4</v>
      </c>
    </row>
    <row r="111" spans="2:16" ht="38.25" customHeight="1" x14ac:dyDescent="0.3">
      <c r="B111" s="203" t="s">
        <v>122</v>
      </c>
      <c r="C111" s="204"/>
      <c r="D111" s="204"/>
      <c r="E111" s="204"/>
      <c r="F111" s="204"/>
      <c r="G111" s="205"/>
      <c r="H111" s="25" t="s">
        <v>117</v>
      </c>
      <c r="I111" s="18">
        <v>3</v>
      </c>
      <c r="J111" s="26">
        <f>IF(P111=0,K111,(IF(P111=1,L111,(IF(P111=2,M111,(IF(P111=3,N111,(IF(P111=4,O111,N/A)))))))))</f>
        <v>3</v>
      </c>
      <c r="K111" s="53">
        <f t="shared" si="0"/>
        <v>0</v>
      </c>
      <c r="L111" s="53">
        <f t="shared" si="1"/>
        <v>0.75</v>
      </c>
      <c r="M111" s="53">
        <f t="shared" si="2"/>
        <v>1.5</v>
      </c>
      <c r="N111" s="53">
        <f t="shared" si="3"/>
        <v>2.25</v>
      </c>
      <c r="O111" s="53">
        <f t="shared" si="4"/>
        <v>3</v>
      </c>
      <c r="P111" s="27">
        <v>4</v>
      </c>
    </row>
    <row r="112" spans="2:16" ht="32.25" customHeight="1" x14ac:dyDescent="0.3">
      <c r="B112" s="159" t="s">
        <v>185</v>
      </c>
      <c r="C112" s="160"/>
      <c r="D112" s="160"/>
      <c r="E112" s="160"/>
      <c r="F112" s="160"/>
      <c r="G112" s="161"/>
      <c r="H112" s="25" t="s">
        <v>118</v>
      </c>
      <c r="I112" s="18">
        <v>3</v>
      </c>
      <c r="J112" s="26">
        <f>IF(P112=0,K112,(IF(P112=1,L112,(IF(P112=2,M112,(IF(P112=3,N112,(IF(P112=4,O112,N/A)))))))))</f>
        <v>3</v>
      </c>
      <c r="K112" s="53">
        <f t="shared" si="0"/>
        <v>0</v>
      </c>
      <c r="L112" s="53">
        <f t="shared" si="1"/>
        <v>0.75</v>
      </c>
      <c r="M112" s="53">
        <f t="shared" si="2"/>
        <v>1.5</v>
      </c>
      <c r="N112" s="53">
        <f t="shared" si="3"/>
        <v>2.25</v>
      </c>
      <c r="O112" s="53">
        <f t="shared" si="4"/>
        <v>3</v>
      </c>
      <c r="P112" s="27">
        <v>4</v>
      </c>
    </row>
    <row r="113" spans="2:16" ht="36" customHeight="1" x14ac:dyDescent="0.3">
      <c r="B113" s="147" t="s">
        <v>123</v>
      </c>
      <c r="C113" s="147"/>
      <c r="D113" s="147"/>
      <c r="E113" s="147"/>
      <c r="F113" s="147"/>
      <c r="G113" s="147"/>
      <c r="H113" s="25" t="s">
        <v>119</v>
      </c>
      <c r="I113" s="18">
        <v>2</v>
      </c>
      <c r="J113" s="26">
        <f>IF(P113=0,K113,(IF(P113=1,L113,(IF(P113=2,M113,(IF(P113=3,N113,(IF(P113=4,O113,N/A)))))))))</f>
        <v>2</v>
      </c>
      <c r="K113" s="53">
        <f t="shared" si="0"/>
        <v>0</v>
      </c>
      <c r="L113" s="53">
        <f t="shared" si="1"/>
        <v>0.5</v>
      </c>
      <c r="M113" s="53">
        <f t="shared" si="2"/>
        <v>1</v>
      </c>
      <c r="N113" s="53">
        <f t="shared" si="3"/>
        <v>1.5</v>
      </c>
      <c r="O113" s="53">
        <f t="shared" si="4"/>
        <v>2</v>
      </c>
      <c r="P113" s="27">
        <v>4</v>
      </c>
    </row>
    <row r="114" spans="2:16" ht="55.5" customHeight="1" x14ac:dyDescent="0.3">
      <c r="B114" s="159" t="s">
        <v>186</v>
      </c>
      <c r="C114" s="160"/>
      <c r="D114" s="160"/>
      <c r="E114" s="160"/>
      <c r="F114" s="160"/>
      <c r="G114" s="161"/>
      <c r="H114" s="25" t="s">
        <v>120</v>
      </c>
      <c r="I114" s="18">
        <v>3</v>
      </c>
      <c r="J114" s="26">
        <f>IF(P114=0,K114,(IF(P114=1,L114,(IF(P114=2,M114,(IF(P114=3,N114,(IF(P114=4,O114,N/A)))))))))</f>
        <v>3</v>
      </c>
      <c r="K114" s="53">
        <f t="shared" si="0"/>
        <v>0</v>
      </c>
      <c r="L114" s="53">
        <f t="shared" si="1"/>
        <v>0.75</v>
      </c>
      <c r="M114" s="53">
        <f t="shared" si="2"/>
        <v>1.5</v>
      </c>
      <c r="N114" s="53">
        <f t="shared" si="3"/>
        <v>2.25</v>
      </c>
      <c r="O114" s="53">
        <f t="shared" si="4"/>
        <v>3</v>
      </c>
      <c r="P114" s="27">
        <v>4</v>
      </c>
    </row>
    <row r="115" spans="2:16" ht="42.75" customHeight="1" x14ac:dyDescent="0.3">
      <c r="B115" s="147" t="s">
        <v>124</v>
      </c>
      <c r="C115" s="147"/>
      <c r="D115" s="147"/>
      <c r="E115" s="147"/>
      <c r="F115" s="147"/>
      <c r="G115" s="147"/>
      <c r="H115" s="25" t="s">
        <v>121</v>
      </c>
      <c r="I115" s="18">
        <v>3</v>
      </c>
      <c r="J115" s="26">
        <f>IF(P115=0,K115,(IF(P115=1,L115,(IF(P115=2,M115,(IF(P115=3,N115,(IF(P115=4,O115,N/A)))))))))</f>
        <v>3</v>
      </c>
      <c r="K115" s="53">
        <f t="shared" si="0"/>
        <v>0</v>
      </c>
      <c r="L115" s="53">
        <f t="shared" si="1"/>
        <v>0.75</v>
      </c>
      <c r="M115" s="53">
        <f t="shared" si="2"/>
        <v>1.5</v>
      </c>
      <c r="N115" s="53">
        <f t="shared" si="3"/>
        <v>2.25</v>
      </c>
      <c r="O115" s="53">
        <f t="shared" si="4"/>
        <v>3</v>
      </c>
      <c r="P115" s="27">
        <v>4</v>
      </c>
    </row>
    <row r="116" spans="2:16" ht="42" customHeight="1" x14ac:dyDescent="0.3">
      <c r="B116" s="194" t="s">
        <v>94</v>
      </c>
      <c r="C116" s="194"/>
      <c r="D116" s="194"/>
      <c r="E116" s="194"/>
      <c r="F116" s="194"/>
      <c r="G116" s="194"/>
      <c r="H116" s="40"/>
      <c r="I116" s="29">
        <f>I115+I114+I113+I112+I111+I110+I109</f>
        <v>21</v>
      </c>
      <c r="J116" s="47">
        <f>J109+J110+J111+J112+J113+J114+J115</f>
        <v>21</v>
      </c>
      <c r="K116" s="195"/>
      <c r="L116" s="196"/>
      <c r="M116" s="196"/>
      <c r="N116" s="196"/>
      <c r="O116" s="197"/>
      <c r="P116" s="29"/>
    </row>
    <row r="117" spans="2:16" ht="42" customHeight="1" x14ac:dyDescent="0.3">
      <c r="B117" s="198" t="s">
        <v>95</v>
      </c>
      <c r="C117" s="199"/>
      <c r="D117" s="199"/>
      <c r="E117" s="199"/>
      <c r="F117" s="199"/>
      <c r="G117" s="199"/>
      <c r="H117" s="199"/>
      <c r="I117" s="48">
        <f>I116+I105+I99</f>
        <v>40</v>
      </c>
      <c r="J117" s="49">
        <f>J99+J105+J116</f>
        <v>40</v>
      </c>
      <c r="K117" s="200"/>
      <c r="L117" s="201"/>
      <c r="M117" s="201"/>
      <c r="N117" s="201"/>
      <c r="O117" s="202"/>
      <c r="P117" s="48"/>
    </row>
    <row r="118" spans="2:16" ht="39.75" customHeight="1" x14ac:dyDescent="0.3">
      <c r="B118" s="189" t="s">
        <v>96</v>
      </c>
      <c r="C118" s="190"/>
      <c r="D118" s="190"/>
      <c r="E118" s="190"/>
      <c r="F118" s="190"/>
      <c r="G118" s="190"/>
      <c r="H118" s="190"/>
      <c r="I118" s="51">
        <f>I117+I89</f>
        <v>100</v>
      </c>
      <c r="J118" s="51">
        <f>J117+J89</f>
        <v>100</v>
      </c>
      <c r="K118" s="191"/>
      <c r="L118" s="192"/>
      <c r="M118" s="192"/>
      <c r="N118" s="192"/>
      <c r="O118" s="193"/>
      <c r="P118" s="50"/>
    </row>
  </sheetData>
  <protectedRanges>
    <protectedRange sqref="P39:P118" name="Range1"/>
  </protectedRanges>
  <mergeCells count="172">
    <mergeCell ref="B118:H118"/>
    <mergeCell ref="K118:O118"/>
    <mergeCell ref="B109:G109"/>
    <mergeCell ref="B113:G113"/>
    <mergeCell ref="B115:G115"/>
    <mergeCell ref="B116:G116"/>
    <mergeCell ref="K116:O116"/>
    <mergeCell ref="B117:H117"/>
    <mergeCell ref="K117:O117"/>
    <mergeCell ref="B110:G110"/>
    <mergeCell ref="B111:G111"/>
    <mergeCell ref="B112:G112"/>
    <mergeCell ref="B114:G114"/>
    <mergeCell ref="B106:G107"/>
    <mergeCell ref="H106:H107"/>
    <mergeCell ref="I106:I107"/>
    <mergeCell ref="J106:J107"/>
    <mergeCell ref="P106:P107"/>
    <mergeCell ref="B108:G108"/>
    <mergeCell ref="K108:O108"/>
    <mergeCell ref="P100:P101"/>
    <mergeCell ref="B102:G102"/>
    <mergeCell ref="K102:O102"/>
    <mergeCell ref="B103:G103"/>
    <mergeCell ref="B104:G104"/>
    <mergeCell ref="B105:G105"/>
    <mergeCell ref="K105:O105"/>
    <mergeCell ref="B97:G97"/>
    <mergeCell ref="B98:G98"/>
    <mergeCell ref="B99:G99"/>
    <mergeCell ref="K99:O99"/>
    <mergeCell ref="B100:G101"/>
    <mergeCell ref="H100:H101"/>
    <mergeCell ref="I100:I101"/>
    <mergeCell ref="J100:J101"/>
    <mergeCell ref="P91:P92"/>
    <mergeCell ref="B93:G93"/>
    <mergeCell ref="K93:O93"/>
    <mergeCell ref="B94:G94"/>
    <mergeCell ref="B95:G95"/>
    <mergeCell ref="B96:G96"/>
    <mergeCell ref="B89:H89"/>
    <mergeCell ref="B90:O90"/>
    <mergeCell ref="B91:G92"/>
    <mergeCell ref="H91:H92"/>
    <mergeCell ref="I91:I92"/>
    <mergeCell ref="J91:J92"/>
    <mergeCell ref="B84:G84"/>
    <mergeCell ref="B85:G85"/>
    <mergeCell ref="B86:G86"/>
    <mergeCell ref="B87:G87"/>
    <mergeCell ref="B88:G88"/>
    <mergeCell ref="K88:O88"/>
    <mergeCell ref="B81:G82"/>
    <mergeCell ref="H81:H82"/>
    <mergeCell ref="I81:I82"/>
    <mergeCell ref="J81:J82"/>
    <mergeCell ref="P81:P82"/>
    <mergeCell ref="B83:H83"/>
    <mergeCell ref="K83:O83"/>
    <mergeCell ref="B76:G76"/>
    <mergeCell ref="B77:G77"/>
    <mergeCell ref="B78:G78"/>
    <mergeCell ref="B79:G79"/>
    <mergeCell ref="B80:G80"/>
    <mergeCell ref="K80:O80"/>
    <mergeCell ref="B73:G74"/>
    <mergeCell ref="H73:H74"/>
    <mergeCell ref="I73:I74"/>
    <mergeCell ref="J73:J74"/>
    <mergeCell ref="P73:P74"/>
    <mergeCell ref="B75:G75"/>
    <mergeCell ref="K75:O75"/>
    <mergeCell ref="B69:G69"/>
    <mergeCell ref="K69:O69"/>
    <mergeCell ref="B70:G70"/>
    <mergeCell ref="B71:G71"/>
    <mergeCell ref="B72:G72"/>
    <mergeCell ref="K72:O72"/>
    <mergeCell ref="P63:P64"/>
    <mergeCell ref="B65:G65"/>
    <mergeCell ref="K65:O65"/>
    <mergeCell ref="B66:G66"/>
    <mergeCell ref="B67:G67"/>
    <mergeCell ref="B68:G68"/>
    <mergeCell ref="B62:G62"/>
    <mergeCell ref="K62:O62"/>
    <mergeCell ref="B63:G64"/>
    <mergeCell ref="H63:H64"/>
    <mergeCell ref="I63:I64"/>
    <mergeCell ref="J63:J64"/>
    <mergeCell ref="P55:P56"/>
    <mergeCell ref="B57:G57"/>
    <mergeCell ref="K57:O57"/>
    <mergeCell ref="B58:G58"/>
    <mergeCell ref="B60:G60"/>
    <mergeCell ref="B61:G61"/>
    <mergeCell ref="B52:G52"/>
    <mergeCell ref="B53:G53"/>
    <mergeCell ref="B54:G54"/>
    <mergeCell ref="K54:O54"/>
    <mergeCell ref="B55:G56"/>
    <mergeCell ref="H55:H56"/>
    <mergeCell ref="I55:I56"/>
    <mergeCell ref="J55:J56"/>
    <mergeCell ref="B59:G59"/>
    <mergeCell ref="B46:G46"/>
    <mergeCell ref="B47:G47"/>
    <mergeCell ref="B49:G49"/>
    <mergeCell ref="B50:G50"/>
    <mergeCell ref="K50:O50"/>
    <mergeCell ref="B51:G51"/>
    <mergeCell ref="P40:P41"/>
    <mergeCell ref="B42:G42"/>
    <mergeCell ref="K42:O42"/>
    <mergeCell ref="B43:G43"/>
    <mergeCell ref="B44:G44"/>
    <mergeCell ref="B45:G45"/>
    <mergeCell ref="K45:O45"/>
    <mergeCell ref="B48:G48"/>
    <mergeCell ref="B38:O38"/>
    <mergeCell ref="B39:O39"/>
    <mergeCell ref="B40:G41"/>
    <mergeCell ref="H40:H41"/>
    <mergeCell ref="I40:I41"/>
    <mergeCell ref="J40:J41"/>
    <mergeCell ref="B29:I29"/>
    <mergeCell ref="J29:O29"/>
    <mergeCell ref="B30:O30"/>
    <mergeCell ref="B31:O31"/>
    <mergeCell ref="B32:G37"/>
    <mergeCell ref="H32:H37"/>
    <mergeCell ref="I32:I37"/>
    <mergeCell ref="K32:O37"/>
    <mergeCell ref="B19:I19"/>
    <mergeCell ref="J19:O19"/>
    <mergeCell ref="B26:I26"/>
    <mergeCell ref="J26:O26"/>
    <mergeCell ref="B27:I27"/>
    <mergeCell ref="J27:O27"/>
    <mergeCell ref="B28:I28"/>
    <mergeCell ref="J28:O28"/>
    <mergeCell ref="B23:I23"/>
    <mergeCell ref="J23:O23"/>
    <mergeCell ref="B24:I24"/>
    <mergeCell ref="J24:O24"/>
    <mergeCell ref="B25:I25"/>
    <mergeCell ref="J25:O25"/>
    <mergeCell ref="A60:A61"/>
    <mergeCell ref="B2:O2"/>
    <mergeCell ref="B9:O9"/>
    <mergeCell ref="B10:O10"/>
    <mergeCell ref="B11:O11"/>
    <mergeCell ref="B12:O12"/>
    <mergeCell ref="B13:O13"/>
    <mergeCell ref="B14:O14"/>
    <mergeCell ref="B3:O3"/>
    <mergeCell ref="B4:O4"/>
    <mergeCell ref="B5:O5"/>
    <mergeCell ref="B6:O6"/>
    <mergeCell ref="B7:O7"/>
    <mergeCell ref="B8:O8"/>
    <mergeCell ref="B20:I20"/>
    <mergeCell ref="J20:O20"/>
    <mergeCell ref="B21:I21"/>
    <mergeCell ref="J21:O21"/>
    <mergeCell ref="B22:I22"/>
    <mergeCell ref="J22:O22"/>
    <mergeCell ref="B15:O15"/>
    <mergeCell ref="B16:O16"/>
    <mergeCell ref="B17:O17"/>
    <mergeCell ref="B18:O18"/>
  </mergeCells>
  <pageMargins left="0.7" right="0.7" top="0.75" bottom="0.75" header="0.3" footer="0.3"/>
  <pageSetup paperSize="9" scale="45" fitToHeight="0" orientation="landscape" r:id="rId1"/>
  <rowBreaks count="1" manualBreakCount="1">
    <brk id="38" max="15" man="1"/>
  </rowBreaks>
  <ignoredErrors>
    <ignoredError sqref="J6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zoomScale="75" zoomScaleNormal="100" zoomScaleSheetLayoutView="75" workbookViewId="0">
      <selection activeCell="B2" sqref="B2:P2"/>
    </sheetView>
  </sheetViews>
  <sheetFormatPr defaultRowHeight="102.75" customHeight="1" x14ac:dyDescent="0.25"/>
  <cols>
    <col min="2" max="2" width="17.42578125" style="55" customWidth="1"/>
    <col min="3" max="3" width="9.140625" style="55"/>
    <col min="4" max="4" width="15.85546875" style="55" customWidth="1"/>
    <col min="5" max="7" width="9.140625" style="55"/>
    <col min="8" max="8" width="29.5703125" style="55" customWidth="1"/>
    <col min="9" max="9" width="43.7109375" style="55" customWidth="1"/>
    <col min="10" max="12" width="9.140625" style="55"/>
    <col min="13" max="13" width="23" style="55" customWidth="1"/>
    <col min="14" max="14" width="15" style="55" customWidth="1"/>
    <col min="15" max="15" width="13" style="55" customWidth="1"/>
    <col min="16" max="16" width="16.85546875" style="55" customWidth="1"/>
    <col min="17" max="17" width="9.140625" style="55"/>
  </cols>
  <sheetData>
    <row r="1" spans="2:16" ht="16.5" customHeight="1" x14ac:dyDescent="0.25"/>
    <row r="2" spans="2:16" ht="78.75" customHeight="1" x14ac:dyDescent="0.25">
      <c r="B2" s="70" t="s">
        <v>214</v>
      </c>
      <c r="C2" s="212"/>
      <c r="D2" s="212"/>
      <c r="E2" s="212"/>
      <c r="F2" s="212"/>
      <c r="G2" s="212"/>
      <c r="H2" s="212"/>
      <c r="I2" s="212"/>
      <c r="J2" s="212"/>
      <c r="K2" s="212"/>
      <c r="L2" s="212"/>
      <c r="M2" s="212"/>
      <c r="N2" s="212"/>
      <c r="O2" s="212"/>
      <c r="P2" s="212"/>
    </row>
    <row r="3" spans="2:16" ht="27.75" customHeight="1" x14ac:dyDescent="0.25">
      <c r="B3" s="70" t="s">
        <v>139</v>
      </c>
      <c r="C3" s="212"/>
      <c r="D3" s="212"/>
      <c r="E3" s="212"/>
      <c r="F3" s="212"/>
      <c r="G3" s="212"/>
      <c r="H3" s="212"/>
      <c r="I3" s="212"/>
      <c r="J3" s="212"/>
      <c r="K3" s="212"/>
      <c r="L3" s="212"/>
      <c r="M3" s="212"/>
      <c r="N3" s="212"/>
      <c r="O3" s="212"/>
      <c r="P3" s="212"/>
    </row>
    <row r="4" spans="2:16" ht="87.75" customHeight="1" x14ac:dyDescent="0.25">
      <c r="B4" s="228" t="s">
        <v>140</v>
      </c>
      <c r="C4" s="228"/>
      <c r="D4" s="228"/>
      <c r="E4" s="228"/>
      <c r="F4" s="228"/>
      <c r="G4" s="228"/>
      <c r="H4" s="228"/>
      <c r="I4" s="228"/>
      <c r="J4" s="228"/>
      <c r="K4" s="228"/>
      <c r="L4" s="228"/>
      <c r="M4" s="228"/>
      <c r="N4" s="228"/>
      <c r="O4" s="228"/>
      <c r="P4" s="228"/>
    </row>
    <row r="5" spans="2:16" ht="241.5" customHeight="1" x14ac:dyDescent="0.25">
      <c r="B5" s="185" t="s">
        <v>141</v>
      </c>
      <c r="C5" s="185"/>
      <c r="D5" s="185"/>
      <c r="E5" s="185"/>
      <c r="F5" s="185"/>
      <c r="G5" s="185"/>
      <c r="H5" s="185"/>
      <c r="I5" s="185"/>
      <c r="J5" s="185"/>
      <c r="K5" s="185"/>
      <c r="L5" s="185"/>
      <c r="M5" s="185"/>
      <c r="N5" s="185"/>
      <c r="O5" s="185"/>
      <c r="P5" s="185"/>
    </row>
    <row r="6" spans="2:16" ht="201" customHeight="1" x14ac:dyDescent="0.25">
      <c r="B6" s="221" t="s">
        <v>142</v>
      </c>
      <c r="C6" s="221"/>
      <c r="D6" s="221"/>
      <c r="E6" s="221"/>
      <c r="F6" s="221"/>
      <c r="G6" s="221"/>
      <c r="H6" s="221"/>
      <c r="I6" s="221"/>
      <c r="J6" s="221"/>
      <c r="K6" s="221"/>
      <c r="L6" s="221"/>
      <c r="M6" s="221"/>
      <c r="N6" s="221"/>
      <c r="O6" s="221"/>
      <c r="P6" s="221"/>
    </row>
    <row r="7" spans="2:16" ht="15" x14ac:dyDescent="0.25">
      <c r="B7" s="229" t="s">
        <v>143</v>
      </c>
      <c r="C7" s="229"/>
      <c r="D7" s="229"/>
      <c r="E7" s="229"/>
      <c r="F7" s="229"/>
      <c r="G7" s="229"/>
      <c r="H7" s="229"/>
      <c r="I7" s="229"/>
      <c r="J7" s="229"/>
      <c r="K7" s="229"/>
      <c r="L7" s="229"/>
      <c r="M7" s="229"/>
      <c r="N7" s="229"/>
      <c r="O7" s="229"/>
      <c r="P7" s="229"/>
    </row>
    <row r="8" spans="2:16" ht="50.25" customHeight="1" x14ac:dyDescent="0.25">
      <c r="B8" s="56" t="s">
        <v>101</v>
      </c>
      <c r="C8" s="224" t="s">
        <v>144</v>
      </c>
      <c r="D8" s="225"/>
      <c r="E8" s="225"/>
      <c r="F8" s="225"/>
      <c r="G8" s="225"/>
      <c r="H8" s="225"/>
      <c r="I8" s="226"/>
      <c r="J8" s="227" t="s">
        <v>145</v>
      </c>
      <c r="K8" s="227"/>
      <c r="L8" s="227"/>
      <c r="M8" s="227"/>
      <c r="N8" s="63" t="s">
        <v>146</v>
      </c>
      <c r="O8" s="227" t="s">
        <v>147</v>
      </c>
      <c r="P8" s="227"/>
    </row>
    <row r="9" spans="2:16" ht="102.75" customHeight="1" x14ac:dyDescent="0.3">
      <c r="B9" s="57" t="s">
        <v>148</v>
      </c>
      <c r="C9" s="206" t="s">
        <v>149</v>
      </c>
      <c r="D9" s="207"/>
      <c r="E9" s="207"/>
      <c r="F9" s="207"/>
      <c r="G9" s="207"/>
      <c r="H9" s="207"/>
      <c r="I9" s="208"/>
      <c r="J9" s="209" t="s">
        <v>150</v>
      </c>
      <c r="K9" s="209"/>
      <c r="L9" s="209"/>
      <c r="M9" s="209"/>
      <c r="N9" s="58" t="s">
        <v>151</v>
      </c>
      <c r="O9" s="210"/>
      <c r="P9" s="210"/>
    </row>
    <row r="10" spans="2:16" ht="207" customHeight="1" x14ac:dyDescent="0.3">
      <c r="B10" s="217" t="s">
        <v>152</v>
      </c>
      <c r="C10" s="206" t="s">
        <v>153</v>
      </c>
      <c r="D10" s="207"/>
      <c r="E10" s="207"/>
      <c r="F10" s="207"/>
      <c r="G10" s="207"/>
      <c r="H10" s="207"/>
      <c r="I10" s="208"/>
      <c r="J10" s="220" t="s">
        <v>154</v>
      </c>
      <c r="K10" s="209"/>
      <c r="L10" s="209"/>
      <c r="M10" s="209"/>
      <c r="N10" s="59"/>
      <c r="O10" s="210"/>
      <c r="P10" s="210"/>
    </row>
    <row r="11" spans="2:16" ht="265.5" customHeight="1" x14ac:dyDescent="0.3">
      <c r="B11" s="218"/>
      <c r="C11" s="206" t="s">
        <v>155</v>
      </c>
      <c r="D11" s="207"/>
      <c r="E11" s="207"/>
      <c r="F11" s="207"/>
      <c r="G11" s="207"/>
      <c r="H11" s="207"/>
      <c r="I11" s="208"/>
      <c r="J11" s="221" t="s">
        <v>156</v>
      </c>
      <c r="K11" s="222"/>
      <c r="L11" s="222"/>
      <c r="M11" s="222"/>
      <c r="N11" s="60"/>
      <c r="O11" s="69"/>
      <c r="P11" s="69"/>
    </row>
    <row r="12" spans="2:16" ht="409.5" customHeight="1" x14ac:dyDescent="0.3">
      <c r="B12" s="218"/>
      <c r="C12" s="206" t="s">
        <v>157</v>
      </c>
      <c r="D12" s="207"/>
      <c r="E12" s="207"/>
      <c r="F12" s="207"/>
      <c r="G12" s="207"/>
      <c r="H12" s="207"/>
      <c r="I12" s="208"/>
      <c r="J12" s="216" t="s">
        <v>158</v>
      </c>
      <c r="K12" s="223"/>
      <c r="L12" s="223"/>
      <c r="M12" s="223"/>
      <c r="N12" s="60"/>
      <c r="O12" s="69"/>
      <c r="P12" s="69"/>
    </row>
    <row r="13" spans="2:16" ht="263.25" customHeight="1" x14ac:dyDescent="0.3">
      <c r="B13" s="219"/>
      <c r="C13" s="206" t="s">
        <v>159</v>
      </c>
      <c r="D13" s="207"/>
      <c r="E13" s="207"/>
      <c r="F13" s="207"/>
      <c r="G13" s="207"/>
      <c r="H13" s="207"/>
      <c r="I13" s="208"/>
      <c r="J13" s="216" t="s">
        <v>160</v>
      </c>
      <c r="K13" s="216"/>
      <c r="L13" s="216"/>
      <c r="M13" s="216"/>
      <c r="N13" s="60"/>
      <c r="O13" s="69"/>
      <c r="P13" s="69"/>
    </row>
    <row r="14" spans="2:16" ht="171" customHeight="1" x14ac:dyDescent="0.3">
      <c r="B14" s="61" t="s">
        <v>161</v>
      </c>
      <c r="C14" s="206" t="s">
        <v>169</v>
      </c>
      <c r="D14" s="207"/>
      <c r="E14" s="207"/>
      <c r="F14" s="207"/>
      <c r="G14" s="207"/>
      <c r="H14" s="207"/>
      <c r="I14" s="208"/>
      <c r="J14" s="216" t="s">
        <v>164</v>
      </c>
      <c r="K14" s="216"/>
      <c r="L14" s="216"/>
      <c r="M14" s="216"/>
      <c r="N14" s="60"/>
      <c r="O14" s="69"/>
      <c r="P14" s="69"/>
    </row>
    <row r="15" spans="2:16" ht="204" customHeight="1" x14ac:dyDescent="0.3">
      <c r="B15" s="61" t="s">
        <v>162</v>
      </c>
      <c r="C15" s="206" t="s">
        <v>165</v>
      </c>
      <c r="D15" s="207"/>
      <c r="E15" s="207"/>
      <c r="F15" s="207"/>
      <c r="G15" s="207"/>
      <c r="H15" s="207"/>
      <c r="I15" s="208"/>
      <c r="J15" s="216" t="s">
        <v>166</v>
      </c>
      <c r="K15" s="216"/>
      <c r="L15" s="216"/>
      <c r="M15" s="216"/>
      <c r="N15" s="60"/>
      <c r="O15" s="69"/>
      <c r="P15" s="69"/>
    </row>
    <row r="16" spans="2:16" ht="357.75" customHeight="1" x14ac:dyDescent="0.3">
      <c r="B16" s="61" t="s">
        <v>163</v>
      </c>
      <c r="C16" s="206" t="s">
        <v>168</v>
      </c>
      <c r="D16" s="207"/>
      <c r="E16" s="207"/>
      <c r="F16" s="207"/>
      <c r="G16" s="207"/>
      <c r="H16" s="207"/>
      <c r="I16" s="208"/>
      <c r="J16" s="216" t="s">
        <v>167</v>
      </c>
      <c r="K16" s="216"/>
      <c r="L16" s="216"/>
      <c r="M16" s="216"/>
      <c r="N16" s="60"/>
      <c r="O16" s="69"/>
      <c r="P16" s="69"/>
    </row>
    <row r="17" spans="2:16" ht="16.5" x14ac:dyDescent="0.25">
      <c r="B17" s="213"/>
      <c r="C17" s="214"/>
      <c r="D17" s="214"/>
      <c r="E17" s="214"/>
      <c r="F17" s="214"/>
      <c r="G17" s="214"/>
      <c r="H17" s="214"/>
      <c r="I17" s="214"/>
      <c r="J17" s="214"/>
      <c r="K17" s="214"/>
      <c r="L17" s="214"/>
      <c r="M17" s="214"/>
      <c r="N17" s="214"/>
      <c r="O17" s="214"/>
      <c r="P17" s="215"/>
    </row>
    <row r="18" spans="2:16" ht="195.75" customHeight="1" x14ac:dyDescent="0.25">
      <c r="B18" s="211" t="s">
        <v>170</v>
      </c>
      <c r="C18" s="211"/>
      <c r="D18" s="211"/>
      <c r="E18" s="211"/>
      <c r="F18" s="211"/>
      <c r="G18" s="211"/>
      <c r="H18" s="211"/>
      <c r="I18" s="211"/>
      <c r="J18" s="211"/>
      <c r="K18" s="211"/>
      <c r="L18" s="211"/>
      <c r="M18" s="211"/>
      <c r="N18" s="211"/>
      <c r="O18" s="211"/>
      <c r="P18" s="211"/>
    </row>
    <row r="19" spans="2:16" ht="15" x14ac:dyDescent="0.25"/>
    <row r="20" spans="2:16" ht="15" x14ac:dyDescent="0.25"/>
    <row r="21" spans="2:16" ht="15" x14ac:dyDescent="0.25"/>
    <row r="22" spans="2:16" ht="15" x14ac:dyDescent="0.25"/>
    <row r="23" spans="2:16" ht="15" x14ac:dyDescent="0.25"/>
    <row r="24" spans="2:16" ht="15" x14ac:dyDescent="0.25"/>
    <row r="25" spans="2:16" ht="15" x14ac:dyDescent="0.25"/>
    <row r="26" spans="2:16" ht="15" x14ac:dyDescent="0.25"/>
    <row r="27" spans="2:16" ht="15" x14ac:dyDescent="0.25"/>
    <row r="28" spans="2:16" ht="15" x14ac:dyDescent="0.25"/>
    <row r="29" spans="2:16" ht="15" x14ac:dyDescent="0.25"/>
    <row r="30" spans="2:16" ht="15" x14ac:dyDescent="0.25"/>
    <row r="31" spans="2:16" ht="15" x14ac:dyDescent="0.25"/>
    <row r="32" spans="2:16" ht="15" x14ac:dyDescent="0.25"/>
    <row r="33" ht="15" x14ac:dyDescent="0.25"/>
    <row r="34" ht="15" x14ac:dyDescent="0.25"/>
    <row r="35" ht="15" x14ac:dyDescent="0.25"/>
    <row r="36" ht="15" x14ac:dyDescent="0.25"/>
    <row r="37" ht="15" x14ac:dyDescent="0.25"/>
  </sheetData>
  <mergeCells count="36">
    <mergeCell ref="C8:I8"/>
    <mergeCell ref="J8:M8"/>
    <mergeCell ref="O8:P8"/>
    <mergeCell ref="B2:P2"/>
    <mergeCell ref="B4:P4"/>
    <mergeCell ref="B5:P5"/>
    <mergeCell ref="B6:P6"/>
    <mergeCell ref="B7:P7"/>
    <mergeCell ref="B10:B13"/>
    <mergeCell ref="C10:I10"/>
    <mergeCell ref="J10:M10"/>
    <mergeCell ref="O10:P10"/>
    <mergeCell ref="C11:I11"/>
    <mergeCell ref="J11:M11"/>
    <mergeCell ref="O11:P11"/>
    <mergeCell ref="J13:M13"/>
    <mergeCell ref="O13:P13"/>
    <mergeCell ref="J12:M12"/>
    <mergeCell ref="O12:P12"/>
    <mergeCell ref="C13:I13"/>
    <mergeCell ref="C9:I9"/>
    <mergeCell ref="J9:M9"/>
    <mergeCell ref="O9:P9"/>
    <mergeCell ref="B18:P18"/>
    <mergeCell ref="B3:P3"/>
    <mergeCell ref="B17:P17"/>
    <mergeCell ref="C16:I16"/>
    <mergeCell ref="J16:M16"/>
    <mergeCell ref="O16:P16"/>
    <mergeCell ref="C14:I14"/>
    <mergeCell ref="J14:M14"/>
    <mergeCell ref="O14:P14"/>
    <mergeCell ref="C15:I15"/>
    <mergeCell ref="J15:M15"/>
    <mergeCell ref="O15:P15"/>
    <mergeCell ref="C12:I12"/>
  </mergeCells>
  <pageMargins left="0.7" right="0.7" top="0.75" bottom="0.75" header="0.3" footer="0.3"/>
  <pageSetup paperSize="8"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vt:lpstr>
      <vt:lpstr>State aid assessment</vt:lpstr>
      <vt:lpstr>'Phase 1'!Print_Area</vt:lpstr>
      <vt:lpstr>'Phase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Mariuca Carmaciu</cp:lastModifiedBy>
  <cp:lastPrinted>2023-01-19T10:31:25Z</cp:lastPrinted>
  <dcterms:created xsi:type="dcterms:W3CDTF">2022-10-04T11:28:38Z</dcterms:created>
  <dcterms:modified xsi:type="dcterms:W3CDTF">2025-05-12T06:43:49Z</dcterms:modified>
</cp:coreProperties>
</file>