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315" activeTab="4"/>
  </bookViews>
  <sheets>
    <sheet name="PO1" sheetId="4" r:id="rId1"/>
    <sheet name="PO2" sheetId="8" r:id="rId2"/>
    <sheet name="PO3" sheetId="9" r:id="rId3"/>
    <sheet name="PO4" sheetId="10" r:id="rId4"/>
    <sheet name="Integrated situation" sheetId="11" r:id="rId5"/>
  </sheets>
  <externalReferences>
    <externalReference r:id="rId6"/>
  </externalReferences>
  <definedNames>
    <definedName name="_xlnm._FilterDatabase" localSheetId="0" hidden="1">'PO1'!$A$2:$Y$5</definedName>
    <definedName name="_xlnm._FilterDatabase" localSheetId="1" hidden="1">'PO2'!$A$2:$Y$3</definedName>
    <definedName name="_xlnm._FilterDatabase" localSheetId="2" hidden="1">'PO3'!$A$2:$V$66</definedName>
    <definedName name="_xlnm._FilterDatabase" localSheetId="3" hidden="1">'PO4'!$A$2:$V$9</definedName>
    <definedName name="_xlnm.Print_Area" localSheetId="0">'PO1'!$A$1:$Y$11</definedName>
    <definedName name="_xlnm.Print_Area" localSheetId="1">'PO2'!$A$1:$Y$47</definedName>
    <definedName name="_xlnm.Print_Area" localSheetId="2">'PO3'!$A$1:$Y$68</definedName>
    <definedName name="_xlnm.Print_Area" localSheetId="3">'PO4'!$A$1:$Y$11</definedName>
    <definedName name="Z_02C2D61B_970D_4DFF_82AB_7705A5B1ACD2_.wvu.FilterData" localSheetId="0" hidden="1">'PO1'!$A$2:$W$9</definedName>
    <definedName name="Z_02C2D61B_970D_4DFF_82AB_7705A5B1ACD2_.wvu.FilterData" localSheetId="1" hidden="1">'PO2'!$A$2:$W$45</definedName>
    <definedName name="Z_02C2D61B_970D_4DFF_82AB_7705A5B1ACD2_.wvu.FilterData" localSheetId="2" hidden="1">'PO3'!$A$2:$V$66</definedName>
    <definedName name="Z_02C2D61B_970D_4DFF_82AB_7705A5B1ACD2_.wvu.FilterData" localSheetId="3" hidden="1">'PO4'!$A$2:$V$9</definedName>
    <definedName name="Z_02C2D61B_970D_4DFF_82AB_7705A5B1ACD2_.wvu.PrintArea" localSheetId="0" hidden="1">'PO1'!$A$2:$W$11</definedName>
    <definedName name="Z_02C2D61B_970D_4DFF_82AB_7705A5B1ACD2_.wvu.PrintArea" localSheetId="1" hidden="1">'PO2'!$A$2:$W$47</definedName>
    <definedName name="Z_02C2D61B_970D_4DFF_82AB_7705A5B1ACD2_.wvu.PrintArea" localSheetId="2" hidden="1">'PO3'!$A$2:$V$68</definedName>
    <definedName name="Z_02C2D61B_970D_4DFF_82AB_7705A5B1ACD2_.wvu.PrintArea" localSheetId="3" hidden="1">'PO4'!$A$2:$V$11</definedName>
    <definedName name="Z_20B730D3_BB9C_4CE3_9A4A_D192EB334790_.wvu.FilterData" localSheetId="0" hidden="1">'PO1'!$A$2:$W$9</definedName>
    <definedName name="Z_20B730D3_BB9C_4CE3_9A4A_D192EB334790_.wvu.FilterData" localSheetId="1" hidden="1">'PO2'!$A$2:$W$45</definedName>
    <definedName name="Z_20B730D3_BB9C_4CE3_9A4A_D192EB334790_.wvu.FilterData" localSheetId="2" hidden="1">'PO3'!$A$2:$V$66</definedName>
    <definedName name="Z_20B730D3_BB9C_4CE3_9A4A_D192EB334790_.wvu.FilterData" localSheetId="3" hidden="1">'PO4'!$A$2:$V$9</definedName>
    <definedName name="Z_20B730D3_BB9C_4CE3_9A4A_D192EB334790_.wvu.PrintArea" localSheetId="0" hidden="1">'PO1'!$A$2:$W$11</definedName>
    <definedName name="Z_20B730D3_BB9C_4CE3_9A4A_D192EB334790_.wvu.PrintArea" localSheetId="1" hidden="1">'PO2'!$A$2:$W$47</definedName>
    <definedName name="Z_20B730D3_BB9C_4CE3_9A4A_D192EB334790_.wvu.PrintArea" localSheetId="2" hidden="1">'PO3'!$A$2:$V$68</definedName>
    <definedName name="Z_20B730D3_BB9C_4CE3_9A4A_D192EB334790_.wvu.PrintArea" localSheetId="3" hidden="1">'PO4'!$A$2:$V$11</definedName>
    <definedName name="Z_281F4DBA_DE33_4996_8447_FD9B9FD3CB21_.wvu.FilterData" localSheetId="0" hidden="1">'PO1'!$A$2:$W$9</definedName>
    <definedName name="Z_281F4DBA_DE33_4996_8447_FD9B9FD3CB21_.wvu.FilterData" localSheetId="1" hidden="1">'PO2'!$A$2:$W$45</definedName>
    <definedName name="Z_281F4DBA_DE33_4996_8447_FD9B9FD3CB21_.wvu.FilterData" localSheetId="2" hidden="1">'PO3'!$A$2:$V$66</definedName>
    <definedName name="Z_281F4DBA_DE33_4996_8447_FD9B9FD3CB21_.wvu.FilterData" localSheetId="3" hidden="1">'PO4'!$A$2:$V$9</definedName>
    <definedName name="Z_281F4DBA_DE33_4996_8447_FD9B9FD3CB21_.wvu.PrintArea" localSheetId="0" hidden="1">'PO1'!$A$2:$W$11</definedName>
    <definedName name="Z_281F4DBA_DE33_4996_8447_FD9B9FD3CB21_.wvu.PrintArea" localSheetId="1" hidden="1">'PO2'!$A$2:$W$47</definedName>
    <definedName name="Z_281F4DBA_DE33_4996_8447_FD9B9FD3CB21_.wvu.PrintArea" localSheetId="2" hidden="1">'PO3'!$A$2:$V$68</definedName>
    <definedName name="Z_281F4DBA_DE33_4996_8447_FD9B9FD3CB21_.wvu.PrintArea" localSheetId="3" hidden="1">'PO4'!$A$2:$V$11</definedName>
    <definedName name="Z_DC306EDA_CC9C_451C_B19A_DBA2251BE780_.wvu.FilterData" localSheetId="0" hidden="1">'PO1'!$A$2:$W$9</definedName>
    <definedName name="Z_DC306EDA_CC9C_451C_B19A_DBA2251BE780_.wvu.FilterData" localSheetId="1" hidden="1">'PO2'!$A$2:$W$45</definedName>
    <definedName name="Z_DC306EDA_CC9C_451C_B19A_DBA2251BE780_.wvu.FilterData" localSheetId="2" hidden="1">'PO3'!$A$2:$V$66</definedName>
    <definedName name="Z_DC306EDA_CC9C_451C_B19A_DBA2251BE780_.wvu.FilterData" localSheetId="3" hidden="1">'PO4'!$A$2:$V$9</definedName>
    <definedName name="Z_DC306EDA_CC9C_451C_B19A_DBA2251BE780_.wvu.PrintArea" localSheetId="0" hidden="1">'PO1'!$A$2:$W$11</definedName>
    <definedName name="Z_DC306EDA_CC9C_451C_B19A_DBA2251BE780_.wvu.PrintArea" localSheetId="1" hidden="1">'PO2'!$A$2:$W$47</definedName>
    <definedName name="Z_DC306EDA_CC9C_451C_B19A_DBA2251BE780_.wvu.PrintArea" localSheetId="2" hidden="1">'PO3'!$A$2:$V$68</definedName>
    <definedName name="Z_DC306EDA_CC9C_451C_B19A_DBA2251BE780_.wvu.PrintArea" localSheetId="3" hidden="1">'PO4'!$A$2:$V$11</definedName>
  </definedNames>
  <calcPr calcId="162913"/>
</workbook>
</file>

<file path=xl/calcChain.xml><?xml version="1.0" encoding="utf-8"?>
<calcChain xmlns="http://schemas.openxmlformats.org/spreadsheetml/2006/main">
  <c r="X44" i="8" l="1"/>
  <c r="V44" i="8"/>
  <c r="T44" i="8"/>
  <c r="R44" i="8"/>
  <c r="Q44" i="8"/>
  <c r="P44" i="8"/>
  <c r="P45" i="8"/>
  <c r="P41" i="8"/>
  <c r="X41" i="8"/>
  <c r="P62" i="9" l="1"/>
  <c r="P41" i="9"/>
  <c r="Q66" i="9" l="1"/>
  <c r="V66" i="9"/>
  <c r="T66" i="9"/>
  <c r="R66" i="9"/>
  <c r="P66" i="9"/>
  <c r="X62" i="9"/>
  <c r="Y66" i="9" l="1"/>
  <c r="P59" i="9"/>
  <c r="X59" i="9" s="1"/>
  <c r="Y9" i="10" l="1"/>
  <c r="H9" i="11" s="1"/>
  <c r="E6" i="11" l="1"/>
  <c r="Y44" i="8"/>
  <c r="H7" i="11" s="1"/>
  <c r="W44" i="8"/>
  <c r="W45" i="8" s="1"/>
  <c r="U44" i="8"/>
  <c r="U45" i="8" s="1"/>
  <c r="S45" i="8"/>
  <c r="S44" i="8"/>
  <c r="F7" i="11"/>
  <c r="R45" i="8"/>
  <c r="Q45" i="8"/>
  <c r="Y14" i="8"/>
  <c r="H6" i="11" s="1"/>
  <c r="X14" i="8"/>
  <c r="V14" i="8"/>
  <c r="T14" i="8"/>
  <c r="R14" i="8"/>
  <c r="F6" i="11" s="1"/>
  <c r="Q14" i="8"/>
  <c r="P14" i="8"/>
  <c r="E7" i="11" l="1"/>
  <c r="P57" i="9" l="1"/>
  <c r="X57" i="9" s="1"/>
  <c r="P55" i="9" l="1"/>
  <c r="H8" i="11"/>
  <c r="X55" i="9" l="1"/>
  <c r="P52" i="9"/>
  <c r="X52" i="9" l="1"/>
  <c r="P47" i="9"/>
  <c r="X47" i="9" s="1"/>
  <c r="P44" i="9" l="1"/>
  <c r="X44" i="9" l="1"/>
  <c r="G10" i="11"/>
  <c r="F9" i="11"/>
  <c r="E9" i="11"/>
  <c r="F5" i="11"/>
  <c r="E5" i="11"/>
  <c r="F8" i="11" l="1"/>
  <c r="F10" i="11" s="1"/>
  <c r="X41" i="9"/>
  <c r="X66" i="9" s="1"/>
  <c r="P39" i="9" l="1"/>
  <c r="X39" i="9" l="1"/>
  <c r="P37" i="9"/>
  <c r="X37" i="9" s="1"/>
  <c r="P35" i="9" l="1"/>
  <c r="X35" i="9" l="1"/>
  <c r="X33" i="9"/>
  <c r="X29" i="9" l="1"/>
  <c r="X26" i="9" l="1"/>
  <c r="P24" i="9" l="1"/>
  <c r="E8" i="11" l="1"/>
  <c r="E10" i="11" s="1"/>
  <c r="X24" i="9"/>
  <c r="X21" i="9"/>
  <c r="X17" i="9" l="1"/>
  <c r="X14" i="9"/>
  <c r="X11" i="9" l="1"/>
  <c r="Y45" i="8" l="1"/>
  <c r="R9" i="4" l="1"/>
  <c r="Q9" i="4"/>
  <c r="X32" i="8" l="1"/>
  <c r="X24" i="8" l="1"/>
  <c r="X45" i="8" s="1"/>
  <c r="V17" i="8" l="1"/>
  <c r="T17" i="8"/>
  <c r="T45" i="8" s="1"/>
  <c r="V16" i="8"/>
  <c r="V45" i="8" s="1"/>
  <c r="V9" i="4" l="1"/>
  <c r="T7" i="4"/>
  <c r="P9" i="4" l="1"/>
  <c r="T9" i="4"/>
  <c r="X9" i="4" l="1"/>
  <c r="Y9" i="4"/>
  <c r="H5" i="11" s="1"/>
  <c r="H10" i="11" s="1"/>
</calcChain>
</file>

<file path=xl/sharedStrings.xml><?xml version="1.0" encoding="utf-8"?>
<sst xmlns="http://schemas.openxmlformats.org/spreadsheetml/2006/main" count="939" uniqueCount="444">
  <si>
    <t>Ranking</t>
  </si>
  <si>
    <t>Project title</t>
  </si>
  <si>
    <t>Duration</t>
  </si>
  <si>
    <t>Start date</t>
  </si>
  <si>
    <t>End date</t>
  </si>
  <si>
    <t>Country</t>
  </si>
  <si>
    <t xml:space="preserve">County/
District </t>
  </si>
  <si>
    <t>Community Funding ERDF
(euro)</t>
  </si>
  <si>
    <t xml:space="preserve">Percent (ERDF) 
</t>
  </si>
  <si>
    <t xml:space="preserve">Percent (National 
co-financing)          </t>
  </si>
  <si>
    <t>Own Contribution (euro)</t>
  </si>
  <si>
    <t>Percent (Own Contributions)</t>
  </si>
  <si>
    <t xml:space="preserve">Nr. crt </t>
  </si>
  <si>
    <t>Titlu proiect</t>
  </si>
  <si>
    <t>Durata</t>
  </si>
  <si>
    <t>Data de finalizare</t>
  </si>
  <si>
    <t xml:space="preserve">Procent (ERDF) 
</t>
  </si>
  <si>
    <t>Нр.</t>
  </si>
  <si>
    <t>Наименование проект</t>
  </si>
  <si>
    <t>Продължителност</t>
  </si>
  <si>
    <t>Начална дата</t>
  </si>
  <si>
    <t xml:space="preserve">Крайна дата </t>
  </si>
  <si>
    <t>Държава</t>
  </si>
  <si>
    <t>Окръг / област</t>
  </si>
  <si>
    <t>Допустима стойност на проекта</t>
  </si>
  <si>
    <t>Финансиране от ЕФРР (евро)</t>
  </si>
  <si>
    <t xml:space="preserve">Процент (ЕФРР)
</t>
  </si>
  <si>
    <t>Процент (Национално съфинансиране)</t>
  </si>
  <si>
    <t>Собствен принос (евро)</t>
  </si>
  <si>
    <t>Процент (собствен принос)</t>
  </si>
  <si>
    <t>Status</t>
  </si>
  <si>
    <t>Stadiu</t>
  </si>
  <si>
    <t>Статус</t>
  </si>
  <si>
    <t xml:space="preserve">
Lead Partner/ Partners</t>
  </si>
  <si>
    <t>Partener lider/ parteneri</t>
  </si>
  <si>
    <t>JeMS code</t>
  </si>
  <si>
    <t>Cod JeMS</t>
  </si>
  <si>
    <t>JeMS код</t>
  </si>
  <si>
    <t>Data de început</t>
  </si>
  <si>
    <t>Țara</t>
  </si>
  <si>
    <t>Județ/District</t>
  </si>
  <si>
    <t xml:space="preserve">Contribuție ERDF(euro) </t>
  </si>
  <si>
    <t>Contribuție proprie (euro)</t>
  </si>
  <si>
    <t>Procent (contribuție proprie)</t>
  </si>
  <si>
    <t>Specific Objective</t>
  </si>
  <si>
    <t>Obiectiv Specific</t>
  </si>
  <si>
    <t>ROBG00090</t>
  </si>
  <si>
    <t>Danube Integrated System for MARking</t>
  </si>
  <si>
    <t>The objective of the project is to enhance and maintain a sustainable and climate resilient transportation network by further developing effective waterway infrastructure.</t>
  </si>
  <si>
    <t>36 months</t>
  </si>
  <si>
    <t>115. Inland waterways and ports (TEN‑T) excluding facilities dedicated to transport of fossil fuels</t>
  </si>
  <si>
    <t>Romania</t>
  </si>
  <si>
    <t>Bulgaria</t>
  </si>
  <si>
    <t>Ruse</t>
  </si>
  <si>
    <t>Специфична цел</t>
  </si>
  <si>
    <t>Водещ партньор / партньори</t>
  </si>
  <si>
    <t>River Administration of the Lower Danube - AFDJ Galați</t>
  </si>
  <si>
    <t>Executive Agency for exploration and maintenance of the Danube river - EAEDMR</t>
  </si>
  <si>
    <t>Giurgiu</t>
  </si>
  <si>
    <t>Location of the Partner (NUTS III region)</t>
  </si>
  <si>
    <t>Total for Priority 1</t>
  </si>
  <si>
    <t xml:space="preserve">Approved budget </t>
  </si>
  <si>
    <t xml:space="preserve">Project eligible value (euro) </t>
  </si>
  <si>
    <t xml:space="preserve">Objectives
 (purpose of the operation) </t>
  </si>
  <si>
    <t>Expected or actual achievements</t>
  </si>
  <si>
    <t xml:space="preserve"> Realizările propuse sau realizate</t>
  </si>
  <si>
    <t>Obiective 
(scopul operațiunii)</t>
  </si>
  <si>
    <t>Цели
 (цел на операцията)</t>
  </si>
  <si>
    <t>Очаквани или реални постижения</t>
  </si>
  <si>
    <t>Valoare totală plătită
în contextul Programului (euro)</t>
  </si>
  <si>
    <t>Обща сума, платена в контекста на програмата
(евро)</t>
  </si>
  <si>
    <t>Policy Objective</t>
  </si>
  <si>
    <t>Obiectivul de Politică</t>
  </si>
  <si>
    <t>Политическа цел</t>
  </si>
  <si>
    <t>Total cost of the operation including non-refundable funds</t>
  </si>
  <si>
    <t>Обща стойност на операцията, включително невъзстановими средства</t>
  </si>
  <si>
    <t>Procent
(Co-finanțare națională)</t>
  </si>
  <si>
    <t xml:space="preserve">Valoarea eligibilă a proiectului </t>
  </si>
  <si>
    <t>Last update: ….</t>
  </si>
  <si>
    <t>Total for Priority 2</t>
  </si>
  <si>
    <t>Total for Priority 4</t>
  </si>
  <si>
    <t>Total for Priority 3</t>
  </si>
  <si>
    <r>
      <t xml:space="preserve">
</t>
    </r>
    <r>
      <rPr>
        <sz val="10"/>
        <rFont val="Arial"/>
        <family val="2"/>
      </rPr>
      <t>List of contracted projects/Lista proiectelor contractate/Списък на договорените проекти 
Policy Objective 3/ Obiectivul de Politică 3/ Политическа цел 3
A more connected Europe by enhancing mobility/ O Europă mai conectată prin îmbunătățirea mobilității/ По-свързана Европа чрез подобряване на мобилността</t>
    </r>
    <r>
      <rPr>
        <sz val="10"/>
        <rFont val="Arial"/>
        <family val="2"/>
        <charset val="238"/>
      </rPr>
      <t xml:space="preserve">
</t>
    </r>
    <r>
      <rPr>
        <sz val="10"/>
        <rFont val="Arial"/>
        <family val="2"/>
      </rPr>
      <t>Priority 1/Prioritatea 1/ Приоритет 1
 A well connected region/ O regiune bine conectată/ Добре свързан регион 
Specific objective 3.2/ Obiectivul Specific 3.2/ Специфична цел 3.2
Developing and enhancing sustainable, climate resilient, intelligent and intermodal national, regional and local mobility, including improved access to ten-t and cross-border mobility/ Dezvoltarea și consolidarea mobilității naționale, regionale și locale durabile, reziliente la schimbările climatice, inteligente și intermodale, inclusiv îmbunătățirea accesului la TEN-T / Разработване и подобряване на устойчивостта, климатична стабилност, интелигентна и интермодална национална, регионална и местна мобилност, включително подобрен достъп до TEN-T</t>
    </r>
  </si>
  <si>
    <t>Type of intervention</t>
  </si>
  <si>
    <t>Total amount paid in the context of the Programme 
(euro)</t>
  </si>
  <si>
    <t xml:space="preserve">Tipul de intervenție </t>
  </si>
  <si>
    <t>Costul total al operațiunii, inclusiv fondurile nerambursabile by the Programme</t>
  </si>
  <si>
    <t>вид интервенция</t>
  </si>
  <si>
    <t>11.04.2024</t>
  </si>
  <si>
    <t>10.04.2027</t>
  </si>
  <si>
    <r>
      <t xml:space="preserve">
</t>
    </r>
    <r>
      <rPr>
        <sz val="10"/>
        <rFont val="Arial"/>
        <family val="2"/>
      </rPr>
      <t>List of contracted projects/Lista proiectelor contractate/Списък на договорените проекти 
Priority 2/Prioritatea 2/ Приоритет 2
A greener region/ O regiune mai ecologică/ По-зелен регион
Specific objective 2.4.and 2.7/ Obiectivul Specific 2.4 și 2.7/ Специфична цел 2.4 и 2.7
Promoting climate change adaptation and disaster risk prevention, resilience, taking into account ecosystem-based approaches and Enhancing protection and preservation of nature, biodiversity and green infrastructure, including in urban areas, and reducing all forms of pollution / Promovarea adaptării la schimbările climatice și a prevenirii riscurilor de dezastre și a rezilienței, ținând seama de abordările ecosistemice și Îmbunătățirea protecției și a conservării naturii, a biodiversității și a infrastructurii ecologice, inclusiv în zonele urbane, precum și reducerea tuturor formelor de poluare / Насърчаване на адаптирането към изменението на климата, предотвратяването на риска от бедствия и устойчивостта, като се вземат предвид екосистемни подходи и Подобряване на защитата и опазването на природата, биологичното разнообразие и екологосъобразната инфраструктура, включително в градските райони, и намаляване на всички форми на замърсяване</t>
    </r>
  </si>
  <si>
    <r>
      <t xml:space="preserve">
</t>
    </r>
    <r>
      <rPr>
        <sz val="10"/>
        <rFont val="Arial"/>
        <family val="2"/>
      </rPr>
      <t xml:space="preserve">List of contracted projects/Lista proiectelor contractate/Списък на договорените проекти 
Priority 3/ Prioritatea 3/ Приоритет 3
An educated region/ O regiune educată/ Образован регион
Specific objective 4.2./ Obiectivul Specific 4.2 / Специфична цел 4.2
Improving equal access to inclusive and quality services in education, training and lifelong learning by developing accessible infrastructure, including promoting resilience for distance and online education and training /Îmbunătățirea accesului egal la servicii incluzive și de calitate în educație, formare și învățare pe tot parcursul vieții prin dezvoltarea unei infrastructuri accesibile, inclusiv prin promovarea rezilienței pentru educația și formarea la distanță și online / Подобряване на равния достъп до приобщаващи и качествени услуги в областта на образованието, обучението и ученето през целия живот чрез развитие на достъпна инфраструктура, включително чрез насърчаване на устойчивостта на образованието и обучението от разстояние и в електронна среда </t>
    </r>
  </si>
  <si>
    <r>
      <t xml:space="preserve">
List of contracted projects/Lista proiectelor contractate/Списък на договорените проекти 
</t>
    </r>
    <r>
      <rPr>
        <sz val="10"/>
        <rFont val="Arial"/>
        <family val="2"/>
      </rPr>
      <t>Priority 4 /Prioritatea 4/ Приоритет 4
An integrated region / O regiune integrată / Интегриран регион
Specific objective 5.2/ Obiectivul Specific 5.2 / Специфична цел 5.2
Fostering the integrated and inclusive social, economic and environmental local development, culture, natural heritage, sustainable tourism and security, in areas other than urban areas / Promovarea dezvoltării sociale, economice și de mediu integrate și favorabile incluziunii, a culturii, a patrimoniului natural, a turismului durabil și a securității, în alte zone decât zonele urbane / Насърчаване на интегрираното и приобщаващо социално, икономическо и екологично местно развитие, културата, природното наследство, устойчивия туризъм и сигурността в райони, различни от градските райони.</t>
    </r>
  </si>
  <si>
    <t>In implementation</t>
  </si>
  <si>
    <t>Programme outputs:
• 2 Organisations cooperating across borders
• 2 Pilot actions developed jointly and implemented in projects
• 3 Strategies and action plans jointly developed
• 470 km of Improved marking system on the Romanian - Bulgarian sector of the Danube
Programme results:
• Organisations cooperating across borders after project completion: 2
• Solutions taken up or up-scaled by organisations: 1</t>
  </si>
  <si>
    <t>ROBG00177</t>
  </si>
  <si>
    <t>Romanian-Bulgarian Cooperation for Green Fit Danube System</t>
  </si>
  <si>
    <t>Enhancing protection and preservation of the natural protected areas in the Bulgarian-Romanian cross-border region, through development of a pilot system for monitoring, prevention and reaction to water pollution, caused from shipping on the Danube river.</t>
  </si>
  <si>
    <t xml:space="preserve">Romanian Naval Authority </t>
  </si>
  <si>
    <t xml:space="preserve">Executive Agency “Maritime Administration” </t>
  </si>
  <si>
    <t>Constanta</t>
  </si>
  <si>
    <t>Sofia</t>
  </si>
  <si>
    <t>28.08.2024</t>
  </si>
  <si>
    <t>27.08.2027</t>
  </si>
  <si>
    <t>Bugetul eligibil al partenerilor (euro)</t>
  </si>
  <si>
    <t>Partner eligible budget (euro)</t>
  </si>
  <si>
    <t>Допустим партньорски бюджет (евро)</t>
  </si>
  <si>
    <t>National 
co-financing
(euro) - State budget</t>
  </si>
  <si>
    <t>Co-finanțare națională
(euro) - State budget</t>
  </si>
  <si>
    <t>Национално съфинансиране 
(евро) - Държавен бюджет</t>
  </si>
  <si>
    <t>National 
co-financing
(euro) - State Budget</t>
  </si>
  <si>
    <t>ROBG00178</t>
  </si>
  <si>
    <t>Green modeling of urban areas, creation of new systems for recreation and outdoor activities</t>
  </si>
  <si>
    <t>Municipality of Ruse</t>
  </si>
  <si>
    <t xml:space="preserve">079. Nature and biodiversity protection, natural heritage and resources, green and blue infrastructure </t>
  </si>
  <si>
    <t>080. Other measures to reduce greenhouse gas emissions in the area of preservation and restoration of natural areas with high potential for carbon absorption and storage, e.g. by rewetting of moorlands, the capture of landfill gas</t>
  </si>
  <si>
    <t xml:space="preserve">Enhancing nature preservation, biodiversity protection, and sustainable urban development in Giurgiu and Ruse, through the creation of green urban spaces, improved ecosystem services and increased public awareness. </t>
  </si>
  <si>
    <t>05.10.2024</t>
  </si>
  <si>
    <t>04.10.2027</t>
  </si>
  <si>
    <t>Programme outputs:
• 2 Organisations cooperating across  borders
• 2 Pilot actions developed jointly and implemented in projects
• Tools implemented  for mitigating pollution
Programme results:
• Organisations cooperating across borders after project completion: 2
• Solutions taken up or up-scaled by organisations: 1
• Population living within the area covered by the tools implemented for mitigating pollution: 1.017.521,00 persons</t>
  </si>
  <si>
    <t>Programme outputs:
• Green infrastructure supported for the constrution of Danube Bauhaus park in Ruse - 2.56 ha.
• Green infrastructure supported for the constrution of Danube Bauhaus park in Giurgiu - 0.96 ha.
• 2 organizations cooperating across borders for Ecosystem Services network development
• 1 pilot establishment of Urban ReNature EsS Network in the Romania - Bulgaria cross-border area
Programme results:
• Population having access to new or improved green infrastructure (78,888)
• 2 solutions taken up or up-scaled by organisations
• 2 organizations cooperating across  borders after project completion</t>
  </si>
  <si>
    <t>48 months</t>
  </si>
  <si>
    <t>ROBG00005</t>
  </si>
  <si>
    <t>General Inspectorate for Emergency Situations from Romania</t>
  </si>
  <si>
    <t>Directorate General Fire Safety and Civil Protection</t>
  </si>
  <si>
    <t>“Dobrogea” Constanta County Inspectorate for Emergency Situations</t>
  </si>
  <si>
    <t>Territorial Inspectorate of Border Police Giurgiu</t>
  </si>
  <si>
    <t>Academy of the Ministry of Interior</t>
  </si>
  <si>
    <t>National Association of Volunteers in the Republic of Bulgaria</t>
  </si>
  <si>
    <t>Bucuresti</t>
  </si>
  <si>
    <t>058. Adaptation to climate change measures and prevention and management of climate related risks: floods and landslides (including awareness raising, civil protection and disaster management systems, infrastructures and ecosystem based approaches)
059. Adaptation to climate change measures and prevention and management of climate related risks: fires (including awareness raising, civil protection and disaster management systems, infrastructures and ecosystem based approaches)</t>
  </si>
  <si>
    <r>
      <rPr>
        <sz val="11"/>
        <color indexed="8"/>
        <rFont val="Trebuchet MS"/>
        <family val="2"/>
      </rPr>
      <t xml:space="preserve">Increasing the safety and protection of the population in the eligible area by improving and enhancing climate change adaptation and disaster risk prevention resilience through the establishment of cross-border disaster response and situational operations centers, capacity building, and joint interventions of the institutions with responsibilities in the field of emergency situations. </t>
    </r>
    <r>
      <rPr>
        <sz val="14"/>
        <color indexed="8"/>
        <rFont val="Trebuchet MS"/>
        <family val="2"/>
      </rPr>
      <t xml:space="preserve">
</t>
    </r>
  </si>
  <si>
    <t>05.12.2024</t>
  </si>
  <si>
    <t>04.12.2028</t>
  </si>
  <si>
    <t xml:space="preserve">Programme outputs:
•2 Pilot actions developed jointly and implemented in projects
• 6 organizations cooperating across borders
• 0.1 ha Green infrastructure built or upgraded for adaptation to climate change
• 12,914,355.10 euro Investments in new or upgraded disaster monitoring, preparedness, warning and response systems against natural disasters 
• 4,459,500 euro Investments in new or upgraded disaster monitoring, preparedness, warning and response systems against non-climate related natural risks
Programme results:
• 1 Solutions taken up or up-scaled by organisations
• 6 organizations cooperating across  borders after project completion
• 1,330,782 Population benefiting from protection measures against climate related natural disaster (other than flood and wildfires)
• 473,405 Population benefiting from protection measures against non-climate related natural risks and risks related to human activities 
• 500,471 Population benefitting from flood protection measures
 </t>
  </si>
  <si>
    <t>Streamlining cross-border cooperation: Joint approach in disaster resilience – STREAM 2</t>
  </si>
  <si>
    <t>ROBG00018</t>
  </si>
  <si>
    <t>Safeguarding biodiversity and combating poaching</t>
  </si>
  <si>
    <t>Giurgiu County Gendarmerie Inspectorate</t>
  </si>
  <si>
    <t>Giurgiu County Police Inspectorate</t>
  </si>
  <si>
    <t>Executive Agency for Fisheries and Aquaculture</t>
  </si>
  <si>
    <t>Burgas</t>
  </si>
  <si>
    <t xml:space="preserve">Programme outputs:
• 4 Organisations cooperating across borders
• 2 Pilot actions developed jointly and implemented in project
Programme results:
•  4 Organisations cooperating across borders after project completion
• 2 Solutions taken up or up-scaled by organisations
</t>
  </si>
  <si>
    <t>Joint measures for improving the capabilities of the relevant authorities in charge of the protection of biodiversity and preventing illegal actions that affect the Danube ecosystem and the protected areas (Giurgiu, Teleorman and Calarasi Counties – Romania and Ruse, Silistra, Veliko Tarnovo and Pleven Districts - Bulgaria).</t>
  </si>
  <si>
    <t>07.12.2024</t>
  </si>
  <si>
    <t>06.12.2027</t>
  </si>
  <si>
    <t>ROBG00157</t>
  </si>
  <si>
    <t>Green Harmony: Fostering Ecosystem Resilence Through Investments in Urban And Peri-Urban Green Areas in Vetovo And Giurgiu</t>
  </si>
  <si>
    <t>Municipality of Vetovo</t>
  </si>
  <si>
    <t>The goal of the Green Harmony project is to rejuvenate and modernize urban and peri-urban green spaces in Vetovo and Giurgiu, ultimately enhancing the quality of life for their citizens. By investing in these areas, the project seeks to create attractive, accessible, and environmentally sustainable spaces that promote biodiversity, mitigate pollution, and serve as educational hubs for the communities.</t>
  </si>
  <si>
    <t xml:space="preserve">Programme outputs:
• 2 Organisations cooperating across borders
• 2 Pilot actions developed jointly and implemented in projects
• 1.56 ha of Green infrastructure supported for other purposes than adaptation to climate change
Programme results:
• 2 Organisations cooperating across borders after project completion
•1 Solution taken up or up-scaled by organisations
• 23 656 - Population having access to new or improved green infrastructure </t>
  </si>
  <si>
    <t>18.12.2024</t>
  </si>
  <si>
    <t>17.12.2027</t>
  </si>
  <si>
    <t>ROBG00169</t>
  </si>
  <si>
    <t>Danube River Environmental Assessment and Monitoring (DREAM) Project</t>
  </si>
  <si>
    <t xml:space="preserve"> The main objective of the project is to provide thorough, precise, and up-to-date data on the environmental condition of the Danube River in the Ruse/Giurgiu-Silistra/Calarasi region. It aspires to achieve the following goals through this: • Facilitate prompt actions to lessen negative environmental effects; • Serve as a model for other Danube basins and comparable ecosystems internationally; • Promote awareness and cooperation among local communities, governments, and industries.</t>
  </si>
  <si>
    <t>18 months</t>
  </si>
  <si>
    <t>University or Ruse "Angel Kanchev"</t>
  </si>
  <si>
    <t>National Research and Development Institute for Gas Turbines COMOTI</t>
  </si>
  <si>
    <t>Bucharest</t>
  </si>
  <si>
    <t>National Institute for R&amp;D in Electrical Engineering ICPE-CA Bucharest</t>
  </si>
  <si>
    <t>ROBG00132</t>
  </si>
  <si>
    <t xml:space="preserve">Development of Environmentally Friendly Cultures in Giurgiu and Ruse Counties </t>
  </si>
  <si>
    <t>General objective is the joint promotion and development of niche crops on small areas and related ecosystems services, such as lavender, berries, sea buckthorn up to 1 ha in Giurgiu and Ruse County. The project will contribute to the INTERREG VIA Rom-Bulg program's objective of protecting nature and biodiversity. At the end of the project, there will be increased the number of niche crops in the region.</t>
  </si>
  <si>
    <t>20.12.2024</t>
  </si>
  <si>
    <t>19.06.2026</t>
  </si>
  <si>
    <t>21.12.2024</t>
  </si>
  <si>
    <t>20.06.2026</t>
  </si>
  <si>
    <t>ROBG00146</t>
  </si>
  <si>
    <t>EnviroConnect: Synergizing Green Resilience Efforts in Ivanovo and Piatra Olt</t>
  </si>
  <si>
    <t>EnviroConnect is a cross-border project focused on enhancing the protection and preservation of nature, biodiversity, and green infrastructure within the program area. In Municipality Ivanovo, Bulgaria, the project aims to enhance and improve the green infrastructure in four specific areas: South Park - Shtraklevo, Ecopark - Shtraklevo, Memorial Park - Shtraklevo and Pirgovo Park - Pirgovo. In TAU - Piatra-Olt, Romania, the green infrastructure will be develop in Bistrita Noua Village and Enosesti Village.</t>
  </si>
  <si>
    <t xml:space="preserve">Programme outputs:
• 2 Organisations cooperating across borders
• 1 Pilot action developed jointly and implemented in project
• 4.70 ha of Green infrastructure supported for other purposes than adaptation to climate change
Programme results:
• 2 Organisations cooperating across borders after project completion
•1 Solution taken up or up-scaled by organisations
• 13,651 - Population having access to new or improved green infrastructure </t>
  </si>
  <si>
    <t>24 months</t>
  </si>
  <si>
    <t>Olt</t>
  </si>
  <si>
    <t>Programme outputs:
• 3 organizations cooperating across borders 
• 1 pilot action developed joitly and implemented in projects
Programme results:
• 1 solution taken up or up-scaled by organisations
• 3 organizations cooperating across  borders after project completion</t>
  </si>
  <si>
    <t>20.12.2026</t>
  </si>
  <si>
    <t>ROBG00068</t>
  </si>
  <si>
    <t>Choosing Health And Nature for Global protEction</t>
  </si>
  <si>
    <t xml:space="preserve">The overall objective is to deliver a school community of environmentally-minded thinkers, based on educational programmes and pollution mitigation tools, in support of the entire community, consolidating and applying project promoted knowledge and skills.
The project regards building youth motivation to actively participate in identifying solutions for the environmental problems.
</t>
  </si>
  <si>
    <t>Dobrich</t>
  </si>
  <si>
    <t>"Hristo Smirnenski" Primary School, General Toshevo</t>
  </si>
  <si>
    <t>Programme outputs:
• 5 organizations cooperating across borders 
• 2 tools implemented for mitigating pollution
Programme results:
• Population living within the area covered by the tools implemented for mitigating pollution  (12.763 persons)
• 5 organizations cooperating across  borders after project completion</t>
  </si>
  <si>
    <t>TAU - Lumina Commune</t>
  </si>
  <si>
    <t>TAU - Piatra Olt Town</t>
  </si>
  <si>
    <t>Municipality of Ivanovo</t>
  </si>
  <si>
    <t xml:space="preserve">Municipality of Krushari </t>
  </si>
  <si>
    <t>Udriste Nasturel High School</t>
  </si>
  <si>
    <t>Municipality of Slivo Pole</t>
  </si>
  <si>
    <t xml:space="preserve"> Employers Association Regional Urban Entrepreneurship Center South Muntenia Region</t>
  </si>
  <si>
    <t>TAU - Giurgiu Municipality</t>
  </si>
  <si>
    <t>25.12.2024</t>
  </si>
  <si>
    <t>24.06.2026</t>
  </si>
  <si>
    <t>Last update: 10.02.2025</t>
  </si>
  <si>
    <t>ROBG00089</t>
  </si>
  <si>
    <t>The Future is Green!</t>
  </si>
  <si>
    <t>ROBG00125</t>
  </si>
  <si>
    <t>Let's make nature smile again!</t>
  </si>
  <si>
    <t>Medgidia Municipality Territorial Administrative Unit</t>
  </si>
  <si>
    <t>Dobrich Municipality</t>
  </si>
  <si>
    <t xml:space="preserve">Balchik Municipality </t>
  </si>
  <si>
    <t>Programme outputs:
• Green infrastructure supported for other purposes than adaptation to climate change - 1 ha.
• 3 organizations cooperating across borders 
• 4 pilot action developed joitly and implemented in projects
•  1 tool implemented for mitigating pollution
Programme results:
• 1 solution taken up or up-scaled by organisations
• 3 organizations cooperating across  borders after project completion
• Population having access to new or improved green infrastructure (300 persons)
• Population living within the area covered by the tools implemented for mitigating pollution  (5.000 persons)</t>
  </si>
  <si>
    <t>Programme outputs:
• Green infrastructure supported for other purposes than adaptation to climate change – 3.68 ha.
• 2 organizations cooperating across borders 
• 1 pilot action developed jointly and implemented in projects
Programme results:
• 81,913 - Population having access to new or improved green infrastructure
• 1 solution taken up or up-scaled by organisations
• 2 organizations cooperating across  borders after project completion</t>
  </si>
  <si>
    <t xml:space="preserve">Programme outputs:
• Green infrastructure supported for other purposes than adaptation to climate change - 14.10 ha.
• 2 organizations cooperating across borders 
• 1 pilot action developed jointly and implemented in projects
Programme results:
•26,769 - Population having access to new or improved green infrastructure
• 1 solution taken up or up-scaled by organisations
• 2 organizations cooperating across  borders after project completion
</t>
  </si>
  <si>
    <t>18.03.2025</t>
  </si>
  <si>
    <t>17.03.2028</t>
  </si>
  <si>
    <r>
      <t>Increasing the quality of life of the residents in cross-border area by implementing actions to enhance the protection and preservation of nature, biodiversity and green infrastructure in urban areas, reducing all forms of pollution. 
Dobrich modernizes 8 areas located in different parts of the city, while Medgidia rehabilitates and modernize part from park 1 Mai (area of 47,751m</t>
    </r>
    <r>
      <rPr>
        <vertAlign val="superscript"/>
        <sz val="11"/>
        <color indexed="8"/>
        <rFont val="Trebuchet MS"/>
        <family val="2"/>
      </rPr>
      <t>2</t>
    </r>
    <r>
      <rPr>
        <sz val="11"/>
        <color indexed="8"/>
        <rFont val="Trebuchet MS"/>
        <family val="2"/>
      </rPr>
      <t xml:space="preserve">).
</t>
    </r>
  </si>
  <si>
    <r>
      <t>Increasing the quality of life of the residents of the Medgidia - Balchik cross-border area by implementing actions to enhance the protection and preservation of nature, biodiversity and green infrastructure in urban areas, reducing all forms of pollution. 
Balchik proposes the creation of Horizon ecological park, while Medgidia proposes the rehabilitation and modernization of part from 1 Mai park (area of 33,801 m</t>
    </r>
    <r>
      <rPr>
        <vertAlign val="superscript"/>
        <sz val="11"/>
        <color indexed="8"/>
        <rFont val="Trebuchet MS"/>
        <family val="2"/>
      </rPr>
      <t>2</t>
    </r>
    <r>
      <rPr>
        <sz val="11"/>
        <color indexed="8"/>
        <rFont val="Trebuchet MS"/>
        <family val="2"/>
      </rPr>
      <t xml:space="preserve">). </t>
    </r>
  </si>
  <si>
    <t>ROBG00271</t>
  </si>
  <si>
    <t>Bridging Education Across the Danube</t>
  </si>
  <si>
    <t>Improving the quality, inclusiveness, and enriching with practice the cross-border scope of provided educational services starting with the region Silistra-Calarasi through developing advanced educational infrastructure that supports hybrid learning environments and lifelong learning opportunities for all and bridging the gap in the provision of essential transversal skills demanded by employers from both neighboring countries.</t>
  </si>
  <si>
    <t>14 months</t>
  </si>
  <si>
    <t>Bulgarian-Romanian Chamber of Commerce</t>
  </si>
  <si>
    <t>Chamber of Commerce, Industry and Agriculture Calarasi</t>
  </si>
  <si>
    <t>Calarasi</t>
  </si>
  <si>
    <t>Ruse University 'Angel Kanchev'</t>
  </si>
  <si>
    <t>University of Agronomic Sciences and Veterinary Medicine</t>
  </si>
  <si>
    <t>149. Support for primary to secondary education (excluding infrastructure)
122. Infrastructure for primary and secondary education</t>
  </si>
  <si>
    <t>31.05.2025</t>
  </si>
  <si>
    <t>30.07.2026</t>
  </si>
  <si>
    <t>ROBG00288</t>
  </si>
  <si>
    <t>Cross-Border Initiative for Religious Communities’ Learning and Engagement</t>
  </si>
  <si>
    <t>The original character of the project is the creation of a pioneering Joint Distance Learning Center and interactive e-platform based on an LMS plug-in that will provide customized multilingual online training programs and distance learning opportunities specifically for churches, NGOs, and theology students in remote urban and rural areas.</t>
  </si>
  <si>
    <t>Programme outputs:
• PSO4 - Investments in education, training and life-long learning services: 2
• RCO85 - Participations in joint training schemes: 100
• RCO87 - Organizations cooperating across borders: 3
Programme results:
• RCR81 - Completion of joint training schemes: 100
• RCR84 - Organizations cooperating across borders after project completion: 3
• PSR4 - Annual users of the supported investments in education, training and life-long learning services: 100</t>
  </si>
  <si>
    <t>Regional Development Foundation</t>
  </si>
  <si>
    <t>Vidin</t>
  </si>
  <si>
    <t>151. Support for adult education (excluding infrastructure)</t>
  </si>
  <si>
    <t>VASILIADA ASSOCIATION</t>
  </si>
  <si>
    <t>Dolj</t>
  </si>
  <si>
    <t>Foundation "Phoenix - 21 century"</t>
  </si>
  <si>
    <t>Programme outputs:
• PSO4 - Investments in education, training and life-long learning services: 2 
• RCO85 - Participations in joint training schemes: 170
• RCO87 - Organizations cooperating across borders: 8
Programme results:
• RCR81 - Completion of joint training schemes: 80
• RCR84 - Organizations cooperating across borders after project completion: 4
• PSR4 - Annual users of the supported investments in education, training and life-long learning services: 50</t>
  </si>
  <si>
    <t>15.08.2025</t>
  </si>
  <si>
    <t>14.10.2026</t>
  </si>
  <si>
    <t>ROBG00284</t>
  </si>
  <si>
    <t>Ensuring equal access to inclusive and quality education services, including by creating a sustainable joint pilot model for distance and on-line education and training in Byala-Giurgiu-Silistra</t>
  </si>
  <si>
    <t>The overall objective of the EQUAL project is ensuring equal access to inclusive and quality education services, including by creating a sustainable pilot model for distance and on-line education and training in Byala-Giurgiu-Silistra.</t>
  </si>
  <si>
    <t>Programme outputs:
• PSO4 - Investments in education, training and life-long learning services: 3
• RCO85 - Participations in joint training schemes: 30
• RCO87 - Organizations cooperating across borders: 3
Programme results:
• RCR81 - Completion of joint training schemes: 30
• RCR84 - Organizations cooperating across borders after project completion: 3
• PSR4 - Annual users of the supported investments in education, training and life-long learning services: 243</t>
  </si>
  <si>
    <t>16.08.2025</t>
  </si>
  <si>
    <t>Byala Municipality</t>
  </si>
  <si>
    <t>122. Infrastructure for primary and secondary education
149. Support for primary to secondary education (excluding infrastructure)</t>
  </si>
  <si>
    <t>Giurgiu County</t>
  </si>
  <si>
    <t>Regional Center for Support of the Inclusive Education Process (RCPPPO), Silistra</t>
  </si>
  <si>
    <t>Silistra</t>
  </si>
  <si>
    <t>ROBG00252</t>
  </si>
  <si>
    <t>Mountain School Without Borders</t>
  </si>
  <si>
    <t>The general goal of the project is to ensure equal access to inclusive and quality services in ski training, mountain sports and learning in a natural environment, by developing accessible infrastructure adapted physically for people with SEN in a disadvantaged position. The partners ideas are to build Mountain School without Borders, to develop and jointly implement educational courses in skiing and winter sports, mountain climbing and orienteering, combined with training of natural sciences outdoor and acquisition of digital skills in an outsourced educational process.</t>
  </si>
  <si>
    <t>Programme outputs:
• PSO4 - Investments in education, training and life-long learning services: 1 
• RCO85 - Participations in joint training schemes: 570
• RCO87 - Organizations cooperating across borders: 3
Programme results:
• RCR81 - Completion of joint training schemes: 550
• RCR84 - Organizations cooperating across borders after project completion: 3
• PSR4 - Annual users of the supported investments in education, training and life-long learning services: 1000</t>
  </si>
  <si>
    <t>Montana</t>
  </si>
  <si>
    <t>122. Infrastructure for primary and secondary education
124. Infrastructure for vocational education and training and adult learning
149. Support for primary to secondary education (excluding infrastructure)
151. Support for adult education (excluding infrastructure)</t>
  </si>
  <si>
    <t>The Special Techological High-School "Beethoven" Craiova</t>
  </si>
  <si>
    <t xml:space="preserve">Dolj </t>
  </si>
  <si>
    <t>Berkovitsa Municipality</t>
  </si>
  <si>
    <t>15.02.2027</t>
  </si>
  <si>
    <t>15.08.2027</t>
  </si>
  <si>
    <t>ROBG00226</t>
  </si>
  <si>
    <t>Innovative educational services in the cross-border region of Vidin - Montana - Dolj</t>
  </si>
  <si>
    <t>The main objective of the project is to improve the level of key competences among the population in the cross-border region by providing innovative educational services that will meet the identified needs. The expected change includes better preparation of people for the labor market, increasing their digital literacy and creating conditions for more successful social and economic integration. This project will increase the region's competitiveness by providing its residents with the necessary skills to successfully integrate into modern society.</t>
  </si>
  <si>
    <t>Programme outputs:
• PSO4 - Investments in education, training and life-long learning services: 1
• RCO85 - Participations in joint training schemes: 600
• RCO87 - Organizations cooperating across borders: 3
Programme results:
• RCR81 - Completion of joint training schemes: 600
• RCR84 - Organizations cooperating across borders after project completion: 3
• PSR4 - Annual users of the supported investments in education, training and life-long learning services: 100</t>
  </si>
  <si>
    <t>Active society Association</t>
  </si>
  <si>
    <t xml:space="preserve"> FOREVER FOR EUROPE ASSOCIATION</t>
  </si>
  <si>
    <t>19.08.2025</t>
  </si>
  <si>
    <t>18.02.2027</t>
  </si>
  <si>
    <t>ROBG00324</t>
  </si>
  <si>
    <t>Cross-Border Academy for Smart Industry Competence and Future Excellence</t>
  </si>
  <si>
    <t>The overall objective of the SkillsBridge project is to enhance access to inclusive and quality education and training services across the Romanian-Bulgarian border, focusing on Industry 4.0 skills development. The latter is meant to be achieved via targeted investments in state-of-the-art training facilities and creating a comprehensive digital learning platform.</t>
  </si>
  <si>
    <t>Programme outputs:
• PSO4 - Investments in education, training and life-long learning services: 2
• RCO85 - Participations in joint training schemes: 256
• RCO87 - Organizations cooperating across borders: 5
Programme results:
• RCR81 - Completion of joint training schemes: 256
• RCR84 - Organizations cooperating across borders after project completion: 3
• PSR4 - Annual users of the supported investments in education, training and life-long learning services: 200</t>
  </si>
  <si>
    <t>Ruse Chamber of Commerce and Industry</t>
  </si>
  <si>
    <t>149. Support for primary to secondary education (excluding infrastructure)</t>
  </si>
  <si>
    <t>Romanian Association for Technology Transfer and Innovation (ARoTT)</t>
  </si>
  <si>
    <t>18.08.2027</t>
  </si>
  <si>
    <t>ROBG00251</t>
  </si>
  <si>
    <t>Cross-Border Youth Safety and Inclusion: Modernizing Training Facilities and Developing a Comprehensive Good Practices Guide</t>
  </si>
  <si>
    <t>The objective of the project is to modernize the educational infrastructure, equipping training centers with state-of-the-art tools and fostering cross-border collaboration to develop joint training programs. The expected change is an improvement in youth employability and safety, with educational programs more closely aligned with the real-world demands of employers and personal development needs.</t>
  </si>
  <si>
    <t>Programme outputs:
• PSO4 - Investments in education, training and life-long learning services: 2
• RCO85 - Participations in joint training schemes: 320
• RCO87 - Organizations cooperating across borders: 3
Programme results:
• RCR81 - Completion of joint training schemes: 240
• RCR84 - Organizations cooperating across borders after project completion: 3
• PSR4 - Annual users of the supported investments in education, training and life-long learning services: 4100</t>
  </si>
  <si>
    <t xml:space="preserve">Dolj County Police Inspectorate </t>
  </si>
  <si>
    <t>122. Infrastructure for primary and secondary education
124. Infrastructure for vocational education and training and adult learning
150. Support for tertiary education (excluding infrastructure)</t>
  </si>
  <si>
    <t>Academy of Economics “Dimitar A. Tsenov” Svishtov</t>
  </si>
  <si>
    <t>Veliko Tarnovo</t>
  </si>
  <si>
    <t>20.08.2025</t>
  </si>
  <si>
    <t>19.02.2027</t>
  </si>
  <si>
    <t>ROBG00225</t>
  </si>
  <si>
    <t>Regional Network for Inclusive Education</t>
  </si>
  <si>
    <t>The project aims to make a progress by fulfilling two interrelated objectives: to build a sustainable and collaborative cross-border network of inclusive education professionals – Community of Practice (CoP); to improve the methodical capacity of these professionals to implement inclusive education policies, through mutual learning and exchange of best practices. The project operates in all 15 eligible NUTS3 regions.</t>
  </si>
  <si>
    <t>Programme outputs:
• RCO85 - Participations in joint training schemes: 220
• RCO87 - Organizations cooperating across borders: 3
Programme results:
• RCR81 - Completion of joint training schemes: 150
• RCR84 - Organizations cooperating across borders after project completion: 2</t>
  </si>
  <si>
    <t>Regional Partnerships for Sustainable Development - Vidin</t>
  </si>
  <si>
    <t>FREE YOUTH CENTRE</t>
  </si>
  <si>
    <t>Vasiliada associaton</t>
  </si>
  <si>
    <t>21.08.2025</t>
  </si>
  <si>
    <t>20.10.2026</t>
  </si>
  <si>
    <t>ROBG00272</t>
  </si>
  <si>
    <t>Cross-border Multidisciplinary Telemedicine Education Collaboration</t>
  </si>
  <si>
    <t>The main objective of the project is to improve the quality of medical education and training of students and trainees in the fields of neurosurgery, gastroenterology and ENT by: 
1.Creation of a telemedicine classroom
2.Development of learning materials and programs
3.Training and development of personnel.</t>
  </si>
  <si>
    <t>Programme outputs:
• PSO4 - Investments in education, training and life-long learning services: 1
• RCO85 - Participations in joint training schemes: 170
• RCO87 - Organizations cooperating across borders: 5
Programme results:
• RCR81 - Completion of joint training schemes: 80
• RCR84 - Organizations cooperating across borders after project completion: 2
• PSR4 - Annual users of the supported investments in education, training and life-long learning services: 370</t>
  </si>
  <si>
    <t>Medical University - Pleven</t>
  </si>
  <si>
    <t>Pleven</t>
  </si>
  <si>
    <t>150. Support for tertiary education (excluding infrastructure)</t>
  </si>
  <si>
    <t>University of Medicine and Pharmacy of Craiova</t>
  </si>
  <si>
    <t>Open hand Foundation</t>
  </si>
  <si>
    <t>Romanian Association for Technology Transfer and Innovation</t>
  </si>
  <si>
    <t>22.08.2025</t>
  </si>
  <si>
    <t>21.08.2027</t>
  </si>
  <si>
    <t>ROBG00307</t>
  </si>
  <si>
    <t>Virtual classrooms and generating educational content in VR in the field of cultural-historical heritage with a focus on the common Roman heritage of the Lower Danube and Neolithic settlements</t>
  </si>
  <si>
    <t>The overall objective of the project is to bridge the digital and educational gaps in the Belene-Alexandria region by creating virtual classrooms equipped with cutting-edge technologies like Virtual Reality (VR). This initiative aims to revolutionize the learning process by making education more immersive, interactive, and accessible. The project will focus on generating educational content in VR, particularly related to the cultural-historical heritage of the region, thus enhancing students' ability to retain information and deepening their understanding of local history.</t>
  </si>
  <si>
    <t>Programme outputs:
• PSO4 - Investments in education, training and life-long learning services: 2
• RCO85 - Participations in joint training schemes: 80
• RCO87 - Organizations cooperating across borders: 3
Programme results:
• RCR81 - Completion of joint training schemes: 70
• RCR84 - Organizations cooperating across borders after project completion: 2
• PSR4 - Annual users of the supported investments in education, training and life-long learning services: 250</t>
  </si>
  <si>
    <t>Municipality of Belene</t>
  </si>
  <si>
    <t>Municipality of Alexandria</t>
  </si>
  <si>
    <t>Teorman</t>
  </si>
  <si>
    <t>21.02.2027</t>
  </si>
  <si>
    <t>ROBG00233</t>
  </si>
  <si>
    <t>Joint training schemes in tourism and long-life learning in the cross-border region of Dobrich-Constanta</t>
  </si>
  <si>
    <t>Main goal of the project is to contribute to improving the equal access to inclusive and quality services in training and long-life learning through developing, promoting and implementing joint innovative complex training schemes in tourism and stakeholders networking in the cross-border region Dobrich-Constanta. The project aims to address labor market imbalances, addressing the growing number of long-term unemployed, young people, minorities in social isolation, and remote rural areas lacking lifelong learning opportunities.</t>
  </si>
  <si>
    <t>Programme outputs:
• PSO4 - Investments in education, training and life-long learning services: 2
• RCO85 - Participations in joint training schemes: 150
• RCO87 - Organizations cooperating across borders: 2
Programme results:
• RCR81 - Completion of joint training schemes: 150
• RCR84 - Organizations cooperating across borders after project completion: 2
• PSR4 - Annual users of the supported investments in education, training and life-long learning services: 120</t>
  </si>
  <si>
    <t xml:space="preserve">Dobrich </t>
  </si>
  <si>
    <t>149. Support for primary to secondary education (excluding infrastructure)
151. Support for adult education (excluding infrastructure)</t>
  </si>
  <si>
    <t>Ovidius University of Constanta</t>
  </si>
  <si>
    <t xml:space="preserve">Constanţa </t>
  </si>
  <si>
    <t>26.08.2025</t>
  </si>
  <si>
    <t>25.02.2027</t>
  </si>
  <si>
    <t>European Institute for Cultural Tourism EUREKA</t>
  </si>
  <si>
    <t>ROBG00276</t>
  </si>
  <si>
    <t>Go Out and Learn</t>
  </si>
  <si>
    <t>Programme outputs:
• PSO4 - Investments in education, training and life-long learning services: 1
• RCO85 - Participations in joint training schemes: 288
• RCO87 - Organizations cooperating across borders: 2
Programme results:
• RCR81 - Completion of joint training schemes: 256
• RCR84 - Organizations cooperating across borders after project completion: 2
• PSR4 - Annual users of the supported investments in education, training and life-long learning services: 1200</t>
  </si>
  <si>
    <t>Local Action Group Inima Giurgiului - Tara Neajlovului si a Calnistei</t>
  </si>
  <si>
    <t>Polifonia Association</t>
  </si>
  <si>
    <t>28.08.2025</t>
  </si>
  <si>
    <t>27.02.2027</t>
  </si>
  <si>
    <t>ROBG00257</t>
  </si>
  <si>
    <t>Creativity &amp; AI in Vratsa &amp; Dolj Libraries</t>
  </si>
  <si>
    <t>The project will change the quality of work of both public institutions, through the introduction of a Virtual Assistant, and through the training of librarians, information specialists in the border region will be given the opportunity to be on the the high level expected by their users. Within the framework of the project, it is planned to implement the creative academy for children to work with AI, which will be organized by the two libraries and will be aimed at participants from 9 to 15 years old in the border area. It will also give a glimpse of such advanced AI in everyday life and help develop their creativity in a new and modern way.</t>
  </si>
  <si>
    <t>Regional library Hristo Botev</t>
  </si>
  <si>
    <t>Vratsa</t>
  </si>
  <si>
    <t>Alexandru &amp; Aristia Aman Dolj County Library</t>
  </si>
  <si>
    <t>29.08.2025</t>
  </si>
  <si>
    <t>Programme outputs:
• PSO4 - Investments in education, training and life-long learning services: 2
• RCO85 - Participations in joint training schemes: 220
• RCO87 - Organizations cooperating across borders: 7
Programme results:
• RCR81 - Completion of joint training schemes: 220
• RCR84 - Organizations cooperating across borders after project completion: 7
• PSR4 - Annual users of the supported investments in education, training and life-long learning services: 50</t>
  </si>
  <si>
    <t>ROBG00211</t>
  </si>
  <si>
    <t>Two voices and one purpose</t>
  </si>
  <si>
    <t>The project will help to provide the students with additional learning opportunities, as well as allowing them to explore the world of music and the arts. 
The project seeks to promote education and culture in the region. This will support the two schools in providing their students with the necessary knowledge and skills to pursue a career in music and the arts.</t>
  </si>
  <si>
    <t>Programme outputs:
• PSO4 - Investments in education, training and life-long learning services: 2
Programme results:
• PSR4 - Annual users of the supported investments in education, training and life-long learning services: 762</t>
  </si>
  <si>
    <t>UAT Municipality Drobeta Turnu Severin</t>
  </si>
  <si>
    <t>Mehedinti</t>
  </si>
  <si>
    <t>Art High School I. St. Paulian</t>
  </si>
  <si>
    <t>St. Cyril and St. Methodius Secondary School</t>
  </si>
  <si>
    <t>30.08.2025</t>
  </si>
  <si>
    <t>29.08.2027</t>
  </si>
  <si>
    <t>Integrated situation at Programme level</t>
  </si>
  <si>
    <t>Priority</t>
  </si>
  <si>
    <t>Specific objective</t>
  </si>
  <si>
    <t xml:space="preserve">Total eligible value </t>
  </si>
  <si>
    <t xml:space="preserve">Total Community funding ERDF </t>
  </si>
  <si>
    <t>Number of projects</t>
  </si>
  <si>
    <t xml:space="preserve"> Priority 1 - A well connected region</t>
  </si>
  <si>
    <t>PO 3 - A more connected Europe by enhancing
mobility</t>
  </si>
  <si>
    <t>SO 3.2 - Developing and enhancing sustainable, climate resilient, intelligent and intermodal national, regional and local mobility, including improved access to ten-t and cross-border mobility.</t>
  </si>
  <si>
    <t>Priority 2 - A greener region</t>
  </si>
  <si>
    <t xml:space="preserve">PO 2 - A greener, low-carbon transitioning towards
a net zero carbon economy and resilient
Europe by promoting clean and fair energy
transition, green and blue investment, the
circular economy, climate change mitigation
and adaptation risk prevention and
management, and sustainable urban mobility
</t>
  </si>
  <si>
    <t>SO 2.4 - Promoting climate change adaptation and disaster risk prevention, resilience taking into account ecosystem based approaches</t>
  </si>
  <si>
    <t>SO 2.7 - Enhancing protection and preservation of nature, biodiversity and green infrastructure, including in urban areas, and reducing all forms of pollution</t>
  </si>
  <si>
    <t>Priority 3 - An educated region</t>
  </si>
  <si>
    <t xml:space="preserve">PO 3 - A more social and inclusive Europe
implementing the European Pillar of Social
Rights
</t>
  </si>
  <si>
    <t>SO 4.2 - Improving equal access to inclusive and quality services in education, training and lifelong learning through developing accessible infrastructure, including by fostering resilience for distance and on-line education and training</t>
  </si>
  <si>
    <t>Priority 4 - An integrated region</t>
  </si>
  <si>
    <t xml:space="preserve">PO 5 - A Europe closer to citizens by fostering the
sustainable and integrated development of all
types of territories and local initiatives
</t>
  </si>
  <si>
    <t>SO 5.2 - Fostering the integrated and
inclusive social, economic and
environmental local development,
culture, natural heritage, sustainable
tourism and security, in areas other than
urban areas</t>
  </si>
  <si>
    <t>TOTAL</t>
  </si>
  <si>
    <t>updated on:</t>
  </si>
  <si>
    <t>The project objective is to set up the framework for training and lifelong learning in different types of arts – music, dancing, painting and calligraphy for people on both sides of the border. Following the project implementation, persons at vulnerable ages (young artists and elder people) from both sides of the border will gather new skills and will speak a new language – Art. The project defined objective is fully in line with the Programme’s specific objective, since it will support to improving equal access to inclusive and quality services in training and lifelong learning.</t>
  </si>
  <si>
    <t>ROBG00299</t>
  </si>
  <si>
    <t>PROMoting IncluSivE and Quality Education through Technology, Leadership and Sport - Hard</t>
  </si>
  <si>
    <t xml:space="preserve">The project aims to increase the graduates' competences and skills, making them more attractive on the Labour Market and implicitly to improve their employability in the RO-BG cross-border region. The general objective of the project is increasing the quality of professional training for students and graduates from Romania and Bulgaria through relevant training activities (5 courses, 6 summer schools), exchange of good practices and two investments in infrastructure for education and sport. </t>
  </si>
  <si>
    <t>Programme outputs:
• PSO4 - Investments in education, training and life-long learning services: 2
• RCO85 - Participations in joint training schemes: 220
• RCO87 - Organisations cooperating across borders - 3
Programme results:
• RCR81 - Completion of joint training schemes: 220
• RCR84 - Organizations cooperating across borders after project completion: 3
• PSR4 - Annual users of the supported investments in education, training and life-long learning services: 1000</t>
  </si>
  <si>
    <t>University of Craiova</t>
  </si>
  <si>
    <t>124. Infrastructure for vocational education and training and adult learning
150. Support for tertiary education (excluding infrastructure)
151. Support for adult education (excluding infrastructure)</t>
  </si>
  <si>
    <t>D.A. Tsenov Academy of Economics</t>
  </si>
  <si>
    <t>Engage in Education Association</t>
  </si>
  <si>
    <t>ROBG00229</t>
  </si>
  <si>
    <t>EDUCATION FOR INCLUSION - A CROSS-BORDER APPROACH</t>
  </si>
  <si>
    <t>The overall objective of the project is the improvement of educational facilities, instruments and learning spaces as support for anti-bullying and inclusion initiatives followed by aptitude tests development for career orientation. The partners intend to implement a set of new methods able to tackle the challenges faced by the educational environments of most European countries: bullying among students. The specific objectives of the project include increasing the level of knowledge on bullying in schools both in Dolj County and in Bulgarian neighboring counties, Vidin and Vratsa, increasing the skills of professionals to manage bullying situations; encouraging the development of positive relationships with students and building a favorable climate in classrooms; improving strategies for effective intervention in bullying situations; reduce bullying by involving the most important actors correctly, professional orientation of students through certified methods.</t>
  </si>
  <si>
    <t>Dolj County represented by Dolj County Council</t>
  </si>
  <si>
    <t>122. Infrastructure for primary and secondary education
149. Support for primary to secondary education (excluding infrastructure)
151. Support for adult education (excluding infrastructure)</t>
  </si>
  <si>
    <t>Мunicipality of Belogradchik</t>
  </si>
  <si>
    <t>DOLJ COUNTY CENTER FOR EDUCATIONAL RESOURCES AND ASSISTANCE</t>
  </si>
  <si>
    <t>Municipality of Vratsa</t>
  </si>
  <si>
    <t>Municipality of Vidin</t>
  </si>
  <si>
    <t>11.09.2025</t>
  </si>
  <si>
    <t>10.09.2027</t>
  </si>
  <si>
    <t xml:space="preserve">Programme outputs:
• PSO4 - Investments in education, training and life-long learning services: 2
• RCO85 - Participations in joint training schemes: 260
• RCO87 - Organisations cooperating across borders - 11
Programme results:
• RCR81 - Completion of joint training schemes: 156
• RCR84 - Organizations cooperating across borders after project completion: 11
• PSR4 - Annual users of the supported investments in education, training and life-long learning services: 780
</t>
  </si>
  <si>
    <t>ROBG00326</t>
  </si>
  <si>
    <t>Cross-border cooperation to ensure an attractive educational environment</t>
  </si>
  <si>
    <t>The proposed project seeks to stimulate the development of existing educational activities in the target region by improving the quality and applying innovative approaches through the introduction of distance and online learning in a region with negative socio-economic indicators and the presence of minority groups and disadvantaged youth in the districts of Pleven, Bulgaria and Dolj, Romania.</t>
  </si>
  <si>
    <t>Programme outputs:
• PSO4 - Investments in education, training and life-long learning services: 3
• RCO85 - Participations in joint training schemes: 264
• RCO87 - Organisations cooperating across borders - 3
Programme results:
• RCR81 - Completion of joint training schemes: 264
• RCR84 - Organizations cooperating across borders after project completion: 2
• PSR4 - Annual users of the supported investments in education, training and life-long learning services: 755</t>
  </si>
  <si>
    <t>Secondary school "Hristo Smirnenski" - Gulyantsi</t>
  </si>
  <si>
    <t>The National College “Frații Buzești” Craiova</t>
  </si>
  <si>
    <t>Alexandru and Aristia Aman County Library</t>
  </si>
  <si>
    <t>12.09.2025</t>
  </si>
  <si>
    <t>11.03.2027</t>
  </si>
  <si>
    <t>ROBG00214</t>
  </si>
  <si>
    <t>Enhancing Quality and Universal Access to Learning and Inclusive Training for Youth</t>
  </si>
  <si>
    <t>Baneasa commune Hall, Constanta county, Romania</t>
  </si>
  <si>
    <t>"Hristo Smirnenski" Primary School, General Toshevo municipality</t>
  </si>
  <si>
    <t>122. Infrastructure for primary and secondary education
151. Support for adult education (excluding infrastructure)</t>
  </si>
  <si>
    <t>Programme outputs:
• PSO4 - Investments in education, training and life-long learning services: 2
• RCO85 - Participations in joint training schemes: 428
• RCO87 - Organisations cooperating across borders - 3
Programme results:
• RCR81 - Completion of joint training schemes: 428
• RCR84 - Organizations cooperating across borders after project completion: 3
• PSR4 - Annual users of the supported investments in education, training and life-long learning services: 1163</t>
  </si>
  <si>
    <t>The overall objective is to support and expand youth education in Baneasa Commune and in General Toshevo Municipality, by promoting an inclusive education for the marginalised youth population, under a permanent network of public authorities, teachers, parents and the larger community, and developing both formal and non-formal learning facilities as the “Baneasa Creative Education Club for children and youth“ and "Outdoor Multifunctional Sports Area" , Non-formal Educational Ateliers and "Factory of soap balloons".</t>
  </si>
  <si>
    <t>08.10.2027</t>
  </si>
  <si>
    <t>09.10.2025</t>
  </si>
  <si>
    <t>ROBG00306</t>
  </si>
  <si>
    <t>Joint cross-border education and training schemes with an emphasis on lifelong learning activities between the Municipality of Vetovo and the Municipality of Giurgiu</t>
  </si>
  <si>
    <t>This project aims to address common challenges faced by these cross-border regions, including high rates of early school leaving, youth unemployment, digital divides, economic disparities and social exclusion. The project seeks to create sustainable, inclusive educational and economic opportunities with a strong focus on lifelong learning and digital literacy by joint training programs in digital literacy and entrepreneurship, workshops with educators for digital tools and innovative teaching methods.</t>
  </si>
  <si>
    <t>Programme outputs:
• PSO4 - Investments in education, training and life-long learning services: 2
• RCO85 - Participations in joint training schemes: 80
• RCO87 - Organisations cooperating across borders - 2
Programme results:
• RCR81 - Completion of joint training schemes: 70
• RCR84 - Organizations cooperating across borders after project completion: 2
• PSR4 - Annual users of the supported investments in education, training and life-long learning services: 250</t>
  </si>
  <si>
    <t>Municipality of Giurgiu</t>
  </si>
  <si>
    <t>16.10.2025</t>
  </si>
  <si>
    <t>15.10.2027</t>
  </si>
  <si>
    <t xml:space="preserve">Specific Objective 2.4 - Promoting climate change adaptation and disaster risk prevention, resilience, taking into account ecosystem-based approaches </t>
  </si>
  <si>
    <t>Total for Priority 2, SO 2.7</t>
  </si>
  <si>
    <t>Total for Priority 2, SO 2.4</t>
  </si>
  <si>
    <t>Specific Objective 2.7
 - Enhancing protection and preservation of nature, biodiversity and green infrastructure, including in urban areas, and reducing all forms of pollution</t>
  </si>
  <si>
    <t>Payments</t>
  </si>
  <si>
    <t>ROBG00292</t>
  </si>
  <si>
    <t>Connect through performance, education and values</t>
  </si>
  <si>
    <t>The overall objective of the project is to ensure quality academic training for students from Romania and Bulgaria through joint learning, exchange of best practices, knowledge of common history and ensuring sustainable development through the development of the skills needed on the labor market. The project will develop the educational infrastructure of two universities (the University of Craiova and the University of Veliko Tarnovo).</t>
  </si>
  <si>
    <t>Programme outputs:
• PSO4 - Investments in education, training and life-long learning services: 2
• RCO85 - Participations in joint training schemes: 200
• RCO87 - Organisations cooperating across borders - 3
Programme results:
• RCR81 - Completion of joint training schemes: 200
• RCR84 - Organizations cooperating across borders after project completion: 3
• PSR4 - Annual users of the supported investments in education, training and life-long learning services: 1000</t>
  </si>
  <si>
    <t>University of Craiova (UCV)</t>
  </si>
  <si>
    <t>123. Infrastructure for tertiary education
150. Support for tertiary education (excluding infrastructure)
151. Support for adult education (excluding infrastructure)</t>
  </si>
  <si>
    <t>St. Cyril and St. Methodius" University of Veliko Tarnovo</t>
  </si>
  <si>
    <t>23.10.2025</t>
  </si>
  <si>
    <t>22.10.2027</t>
  </si>
  <si>
    <t>ROBG00297</t>
  </si>
  <si>
    <t>Education, training, lifelong learning - inclusive and accessible</t>
  </si>
  <si>
    <t>Programme outputs:
• PSO4 - Investments in education, training and life-long learning services: 2
• RCO85 - Participations in joint training schemes: 104
• RCO87 - Organisations cooperating across borders - 4
Programme results:
• RCR81 - Completion of joint training schemes: 104
• RCR84 - Organizations cooperating across borders after project completion: 4
• PSR4 - Annual users of the supported investments in education, training and life-long learning services: 650</t>
  </si>
  <si>
    <t>Lyaskovets municipality</t>
  </si>
  <si>
    <t>Human Resources Development Agency</t>
  </si>
  <si>
    <t>Oltenia de 10 Association</t>
  </si>
  <si>
    <t>Radu Greceanu National College - Slatina</t>
  </si>
  <si>
    <t>To ensure sustainable conditions for equal access and inclusion of youth and adults from various regions in Bulgaria and Romania to modern, including distance and online, training services. These services will be jointly developed and delivered, equipping participants with new professions, up-to-date digital skills, and foreign language proficiency, all essential for their labor market readiness and social engagement in today's dynamic technological, economic, and social environment.</t>
  </si>
  <si>
    <t>06.11.2025</t>
  </si>
  <si>
    <t>05.11.2027</t>
  </si>
  <si>
    <t>Last update: 05.11.2025</t>
  </si>
  <si>
    <t>ROBG00071</t>
  </si>
  <si>
    <t>A green region along the blue Danube</t>
  </si>
  <si>
    <t xml:space="preserve">The project aims to increase the quality of life of the inhabitants along the two banks of the Danube by increasing the quality of the environmental conditions. This will be achieved through:
- the green arrangement of some spaces in both countries: a University Botanical Garden in Romania and the green arrangement of the campus of the D.A.Tsenov University. 
- a network of sensors will be created in the cities on the Romanian and Bulgarian side of the Danube; the data will be transmitted and processed by the Shvistov Computing Center
</t>
  </si>
  <si>
    <t>Programme outputs:
• Green infrastructure supported for other purposes than adaptation to climate change - 0.37 ha.
• 3 organizations cooperating across borders 
• 2 pilot action developed joitly and implemented in projects
•  1 tool implemented for mitigating pollution
Programme results:
• 2 solution taken up or up-scaled by organisations
• 3 organizations cooperating across  borders after project completion
• Population having access to new or improved green infrastructure (1,350 persons)
• Population living within the area covered by the tools implemented for mitigating pollution  (100,000 persons)</t>
  </si>
  <si>
    <t>Last update: 12.12.2025</t>
  </si>
  <si>
    <t>13.12.2025</t>
  </si>
  <si>
    <t>12.12.2027</t>
  </si>
  <si>
    <t>12.12.2025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</si>
</sst>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00\ _l_e_i_-;\-* #,##0.00\ _l_e_i_-;_-* &quot;-&quot;??\ _l_e_i_-;_-@_-"/>
    <numFmt numFmtId="165" formatCode="#,##0.0"/>
  </numFmts>
  <fonts count="20" x14ac:knownFonts="1">
    <font>
      <sz val="11"/>
      <color theme="1"/>
      <name val="Calibri"/>
      <family val="2"/>
      <scheme val="minor"/>
    </font>
    <font>
      <sz val="10"/>
      <name val="Arial"/>
      <family val="2"/>
      <charset val="238"/>
    </font>
    <font>
      <b/>
      <sz val="11"/>
      <name val="Trebuchet MS"/>
      <family val="2"/>
    </font>
    <font>
      <sz val="11"/>
      <name val="Trebuchet MS"/>
      <family val="2"/>
    </font>
    <font>
      <sz val="11"/>
      <color theme="1"/>
      <name val="Calibri"/>
      <family val="2"/>
      <scheme val="minor"/>
    </font>
    <font>
      <sz val="11"/>
      <color indexed="8"/>
      <name val="Calibri"/>
      <family val="2"/>
      <charset val="238"/>
    </font>
    <font>
      <b/>
      <i/>
      <sz val="11"/>
      <color rgb="FF1F497D"/>
      <name val="Calibri"/>
      <family val="2"/>
      <scheme val="minor"/>
    </font>
    <font>
      <b/>
      <sz val="10"/>
      <name val="Arial"/>
      <family val="2"/>
      <charset val="238"/>
    </font>
    <font>
      <sz val="10"/>
      <color rgb="FFFF0000"/>
      <name val="Arial"/>
      <family val="2"/>
      <charset val="238"/>
    </font>
    <font>
      <sz val="10"/>
      <name val="Arial"/>
      <family val="2"/>
    </font>
    <font>
      <sz val="11"/>
      <color theme="1"/>
      <name val="Trebuchet MS"/>
      <family val="2"/>
    </font>
    <font>
      <sz val="12"/>
      <color theme="1"/>
      <name val="Trebuchet MS"/>
      <family val="2"/>
    </font>
    <font>
      <sz val="14"/>
      <color indexed="8"/>
      <name val="Trebuchet MS"/>
      <family val="2"/>
    </font>
    <font>
      <sz val="11"/>
      <color indexed="8"/>
      <name val="Trebuchet MS"/>
      <family val="2"/>
    </font>
    <font>
      <vertAlign val="superscript"/>
      <sz val="11"/>
      <color indexed="8"/>
      <name val="Trebuchet MS"/>
      <family val="2"/>
    </font>
    <font>
      <b/>
      <sz val="14"/>
      <color theme="4" tint="-0.499984740745262"/>
      <name val="Trebuchet MS"/>
      <family val="2"/>
    </font>
    <font>
      <b/>
      <sz val="11"/>
      <color theme="4" tint="-0.499984740745262"/>
      <name val="Trebuchet MS"/>
      <family val="2"/>
    </font>
    <font>
      <sz val="11"/>
      <color theme="4" tint="-0.499984740745262"/>
      <name val="Trebuchet MS"/>
      <family val="2"/>
    </font>
    <font>
      <sz val="10"/>
      <color theme="4" tint="-0.499984740745262"/>
      <name val="Trebuchet MS"/>
      <family val="2"/>
    </font>
    <font>
      <b/>
      <sz val="11"/>
      <color theme="1"/>
      <name val="Trebuchet MS"/>
      <family val="2"/>
    </font>
  </fonts>
  <fills count="7">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7"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8">
    <xf numFmtId="0" fontId="0" fillId="0" borderId="0"/>
    <xf numFmtId="0" fontId="1" fillId="0" borderId="0"/>
    <xf numFmtId="9" fontId="1" fillId="0" borderId="0" applyFont="0" applyFill="0" applyBorder="0" applyAlignment="0" applyProtection="0"/>
    <xf numFmtId="164" fontId="5" fillId="0" borderId="0" applyFont="0" applyFill="0" applyBorder="0" applyAlignment="0" applyProtection="0"/>
    <xf numFmtId="0" fontId="4" fillId="0" borderId="0"/>
    <xf numFmtId="0" fontId="1" fillId="0" borderId="0"/>
    <xf numFmtId="9" fontId="4" fillId="0" borderId="0" applyFont="0" applyFill="0" applyBorder="0" applyAlignment="0" applyProtection="0"/>
    <xf numFmtId="43" fontId="4" fillId="0" borderId="0" applyFont="0" applyFill="0" applyBorder="0" applyAlignment="0" applyProtection="0"/>
  </cellStyleXfs>
  <cellXfs count="313">
    <xf numFmtId="0" fontId="0" fillId="0" borderId="0" xfId="0"/>
    <xf numFmtId="0" fontId="1" fillId="0" borderId="0" xfId="1"/>
    <xf numFmtId="0" fontId="1" fillId="0" borderId="0" xfId="1" applyAlignment="1">
      <alignment vertical="center" wrapText="1"/>
    </xf>
    <xf numFmtId="0" fontId="1" fillId="0" borderId="0" xfId="1" applyAlignment="1">
      <alignment horizontal="left" vertical="top"/>
    </xf>
    <xf numFmtId="0" fontId="1" fillId="0" borderId="0" xfId="1" applyAlignment="1">
      <alignment horizontal="left"/>
    </xf>
    <xf numFmtId="4" fontId="1" fillId="0" borderId="0" xfId="1" applyNumberFormat="1"/>
    <xf numFmtId="4" fontId="3" fillId="2" borderId="1" xfId="1" applyNumberFormat="1" applyFont="1" applyFill="1" applyBorder="1" applyAlignment="1">
      <alignment horizontal="right" vertical="center" wrapText="1"/>
    </xf>
    <xf numFmtId="4" fontId="3" fillId="2" borderId="1" xfId="2" applyNumberFormat="1" applyFont="1" applyFill="1" applyBorder="1" applyAlignment="1">
      <alignment horizontal="right" vertical="center" wrapText="1"/>
    </xf>
    <xf numFmtId="1" fontId="3" fillId="2" borderId="1" xfId="1" applyNumberFormat="1" applyFont="1" applyFill="1" applyBorder="1" applyAlignment="1">
      <alignment vertical="center" wrapText="1"/>
    </xf>
    <xf numFmtId="0" fontId="6" fillId="0" borderId="0" xfId="0" applyFont="1"/>
    <xf numFmtId="0" fontId="7" fillId="0" borderId="0" xfId="1" applyFont="1" applyAlignment="1">
      <alignment horizontal="center" wrapText="1"/>
    </xf>
    <xf numFmtId="0" fontId="8" fillId="0" borderId="0" xfId="1" applyFont="1" applyAlignment="1">
      <alignment vertical="center" wrapText="1"/>
    </xf>
    <xf numFmtId="0" fontId="8" fillId="0" borderId="0" xfId="1" applyFont="1" applyAlignment="1">
      <alignment horizontal="left" vertical="top"/>
    </xf>
    <xf numFmtId="0" fontId="8" fillId="0" borderId="0" xfId="1" applyFont="1" applyAlignment="1">
      <alignment horizontal="center" wrapText="1"/>
    </xf>
    <xf numFmtId="0" fontId="8" fillId="0" borderId="0" xfId="1" applyFont="1"/>
    <xf numFmtId="0" fontId="1" fillId="0" borderId="0" xfId="1" applyBorder="1" applyAlignment="1">
      <alignment vertical="center"/>
    </xf>
    <xf numFmtId="0" fontId="3" fillId="0" borderId="0" xfId="1" applyFont="1" applyAlignment="1">
      <alignment horizontal="left"/>
    </xf>
    <xf numFmtId="0" fontId="3" fillId="0" borderId="0" xfId="1" applyFont="1" applyAlignment="1">
      <alignment horizontal="left"/>
    </xf>
    <xf numFmtId="0" fontId="3" fillId="2" borderId="1" xfId="1" applyFont="1" applyFill="1" applyBorder="1" applyAlignment="1">
      <alignment horizontal="center" vertical="center" wrapText="1"/>
    </xf>
    <xf numFmtId="1" fontId="3" fillId="2" borderId="1" xfId="1" applyNumberFormat="1" applyFont="1" applyFill="1" applyBorder="1" applyAlignment="1">
      <alignment horizontal="center" vertical="center" wrapText="1"/>
    </xf>
    <xf numFmtId="1" fontId="2" fillId="2" borderId="1" xfId="1" applyNumberFormat="1" applyFont="1" applyFill="1" applyBorder="1" applyAlignment="1">
      <alignment horizontal="center" vertical="center" wrapText="1"/>
    </xf>
    <xf numFmtId="9" fontId="3" fillId="2" borderId="1" xfId="1" applyNumberFormat="1" applyFont="1" applyFill="1" applyBorder="1" applyAlignment="1">
      <alignment horizontal="right" vertical="center" wrapText="1"/>
    </xf>
    <xf numFmtId="9" fontId="3" fillId="2" borderId="1" xfId="2" applyNumberFormat="1" applyFont="1" applyFill="1" applyBorder="1" applyAlignment="1">
      <alignment horizontal="right" vertical="center" wrapText="1"/>
    </xf>
    <xf numFmtId="9" fontId="3" fillId="2" borderId="1" xfId="6" applyFont="1" applyFill="1" applyBorder="1" applyAlignment="1">
      <alignment horizontal="right" vertical="center" wrapText="1"/>
    </xf>
    <xf numFmtId="1" fontId="2" fillId="2" borderId="1" xfId="1" applyNumberFormat="1" applyFont="1" applyFill="1" applyBorder="1" applyAlignment="1">
      <alignment horizontal="center" vertical="center" wrapText="1"/>
    </xf>
    <xf numFmtId="4" fontId="3" fillId="0" borderId="1" xfId="1" applyNumberFormat="1" applyFont="1" applyFill="1" applyBorder="1" applyAlignment="1">
      <alignment horizontal="right" vertical="center"/>
    </xf>
    <xf numFmtId="1" fontId="2" fillId="0" borderId="1" xfId="1" applyNumberFormat="1" applyFont="1" applyFill="1" applyBorder="1" applyAlignment="1">
      <alignment horizontal="center" vertical="center" wrapText="1"/>
    </xf>
    <xf numFmtId="1" fontId="3" fillId="0" borderId="1" xfId="1" applyNumberFormat="1" applyFont="1" applyFill="1" applyBorder="1" applyAlignment="1">
      <alignment horizontal="center" vertical="center" wrapText="1"/>
    </xf>
    <xf numFmtId="1" fontId="2" fillId="2" borderId="4" xfId="1" applyNumberFormat="1" applyFont="1" applyFill="1" applyBorder="1" applyAlignment="1">
      <alignment horizontal="center" vertical="center" wrapText="1"/>
    </xf>
    <xf numFmtId="1" fontId="2" fillId="0" borderId="4" xfId="1" applyNumberFormat="1" applyFont="1" applyFill="1" applyBorder="1" applyAlignment="1">
      <alignment horizontal="center" vertical="center" wrapText="1"/>
    </xf>
    <xf numFmtId="0" fontId="3" fillId="0" borderId="2" xfId="1" applyFont="1" applyFill="1" applyBorder="1" applyAlignment="1">
      <alignment horizontal="center" vertical="center" wrapText="1"/>
    </xf>
    <xf numFmtId="4" fontId="3" fillId="2" borderId="2" xfId="1" applyNumberFormat="1" applyFont="1" applyFill="1" applyBorder="1" applyAlignment="1">
      <alignment horizontal="right" vertical="center" wrapText="1"/>
    </xf>
    <xf numFmtId="9" fontId="3" fillId="2" borderId="2" xfId="6" applyFont="1" applyFill="1" applyBorder="1" applyAlignment="1">
      <alignment horizontal="right" vertical="center" wrapText="1"/>
    </xf>
    <xf numFmtId="0" fontId="3" fillId="2" borderId="1" xfId="1" applyFont="1" applyFill="1" applyBorder="1" applyAlignment="1">
      <alignment horizontal="center" vertical="center" wrapText="1"/>
    </xf>
    <xf numFmtId="1" fontId="3" fillId="2" borderId="1" xfId="1" applyNumberFormat="1" applyFont="1" applyFill="1" applyBorder="1" applyAlignment="1">
      <alignment horizontal="center" vertical="center" wrapText="1"/>
    </xf>
    <xf numFmtId="4" fontId="3" fillId="0" borderId="1" xfId="1" applyNumberFormat="1" applyFont="1" applyFill="1" applyBorder="1" applyAlignment="1">
      <alignment horizontal="right" vertical="center"/>
    </xf>
    <xf numFmtId="4" fontId="3" fillId="0" borderId="2"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2" xfId="1" applyNumberFormat="1" applyFont="1" applyFill="1" applyBorder="1" applyAlignment="1">
      <alignment horizontal="right" vertical="center"/>
    </xf>
    <xf numFmtId="0" fontId="10" fillId="0" borderId="2" xfId="0" applyFont="1" applyFill="1" applyBorder="1" applyAlignment="1">
      <alignment horizontal="center" vertical="center" wrapText="1"/>
    </xf>
    <xf numFmtId="4" fontId="10" fillId="0" borderId="1" xfId="0" applyNumberFormat="1" applyFont="1" applyFill="1" applyBorder="1" applyAlignment="1">
      <alignment horizontal="center" vertical="center" wrapText="1"/>
    </xf>
    <xf numFmtId="0" fontId="11" fillId="0" borderId="2" xfId="0" applyFont="1" applyBorder="1" applyAlignment="1">
      <alignment horizontal="center" vertical="center" wrapText="1"/>
    </xf>
    <xf numFmtId="0" fontId="11" fillId="0" borderId="2" xfId="0" applyFont="1" applyBorder="1" applyAlignment="1">
      <alignment horizontal="center" vertical="center"/>
    </xf>
    <xf numFmtId="4" fontId="10" fillId="2" borderId="2" xfId="0" applyNumberFormat="1" applyFont="1" applyFill="1" applyBorder="1" applyAlignment="1">
      <alignment horizontal="center" vertical="center" wrapText="1"/>
    </xf>
    <xf numFmtId="4" fontId="10" fillId="2" borderId="4" xfId="0" applyNumberFormat="1" applyFont="1" applyFill="1" applyBorder="1" applyAlignment="1">
      <alignment horizontal="center" vertical="center" wrapText="1"/>
    </xf>
    <xf numFmtId="4" fontId="10" fillId="0" borderId="0" xfId="0" applyNumberFormat="1" applyFont="1" applyAlignment="1">
      <alignment vertical="center"/>
    </xf>
    <xf numFmtId="4" fontId="3" fillId="0" borderId="1" xfId="1" applyNumberFormat="1" applyFont="1" applyBorder="1" applyAlignment="1">
      <alignment vertical="center"/>
    </xf>
    <xf numFmtId="0" fontId="11" fillId="0" borderId="1" xfId="0" applyFont="1" applyBorder="1" applyAlignment="1">
      <alignment horizontal="center" vertical="center"/>
    </xf>
    <xf numFmtId="4" fontId="10" fillId="2" borderId="1" xfId="0" applyNumberFormat="1" applyFont="1" applyFill="1" applyBorder="1" applyAlignment="1">
      <alignment horizontal="center" vertical="center" wrapText="1"/>
    </xf>
    <xf numFmtId="0" fontId="10" fillId="0" borderId="4" xfId="0" applyFont="1" applyFill="1" applyBorder="1" applyAlignment="1">
      <alignment horizontal="center" vertical="center"/>
    </xf>
    <xf numFmtId="0" fontId="10" fillId="0" borderId="2" xfId="1" applyFont="1" applyFill="1" applyBorder="1" applyAlignment="1">
      <alignment horizontal="center" vertical="center" wrapText="1"/>
    </xf>
    <xf numFmtId="1" fontId="10" fillId="0" borderId="1" xfId="1" applyNumberFormat="1" applyFont="1" applyFill="1" applyBorder="1" applyAlignment="1">
      <alignment horizontal="center" vertical="center" wrapText="1"/>
    </xf>
    <xf numFmtId="0" fontId="3" fillId="0" borderId="8" xfId="1" applyFont="1" applyFill="1" applyBorder="1" applyAlignment="1">
      <alignment horizontal="center" vertical="center" wrapText="1"/>
    </xf>
    <xf numFmtId="4" fontId="3" fillId="0" borderId="4" xfId="1" applyNumberFormat="1" applyFont="1" applyFill="1" applyBorder="1" applyAlignment="1">
      <alignment horizontal="right" vertical="center"/>
    </xf>
    <xf numFmtId="4" fontId="3" fillId="2" borderId="4" xfId="1" applyNumberFormat="1" applyFont="1" applyFill="1" applyBorder="1" applyAlignment="1">
      <alignment horizontal="right" vertical="center" wrapText="1"/>
    </xf>
    <xf numFmtId="9" fontId="3" fillId="2" borderId="4" xfId="6" applyFont="1" applyFill="1" applyBorder="1" applyAlignment="1">
      <alignment horizontal="right" vertical="center" wrapText="1"/>
    </xf>
    <xf numFmtId="4" fontId="3" fillId="2" borderId="4" xfId="2" applyNumberFormat="1" applyFont="1" applyFill="1" applyBorder="1" applyAlignment="1">
      <alignment horizontal="right" vertical="center" wrapText="1"/>
    </xf>
    <xf numFmtId="0" fontId="11" fillId="0" borderId="1" xfId="0" applyFont="1" applyBorder="1" applyAlignment="1">
      <alignment horizontal="center" vertical="center" wrapText="1"/>
    </xf>
    <xf numFmtId="43" fontId="10" fillId="0" borderId="1" xfId="7" applyFont="1" applyBorder="1" applyAlignment="1">
      <alignment horizontal="center" vertical="center"/>
    </xf>
    <xf numFmtId="43" fontId="10" fillId="0" borderId="1" xfId="7" applyFont="1" applyBorder="1" applyAlignment="1">
      <alignment vertical="center"/>
    </xf>
    <xf numFmtId="43" fontId="3" fillId="2" borderId="1" xfId="7" applyFont="1" applyFill="1" applyBorder="1" applyAlignment="1">
      <alignment horizontal="right" vertical="center" wrapText="1"/>
    </xf>
    <xf numFmtId="1" fontId="3" fillId="0" borderId="1" xfId="1" applyNumberFormat="1" applyFont="1" applyFill="1" applyBorder="1" applyAlignment="1">
      <alignment horizontal="center" vertical="center" wrapText="1"/>
    </xf>
    <xf numFmtId="0" fontId="3" fillId="0" borderId="1" xfId="1" applyFont="1" applyFill="1" applyBorder="1" applyAlignment="1">
      <alignment horizontal="center" vertical="center" wrapText="1"/>
    </xf>
    <xf numFmtId="43" fontId="10" fillId="0" borderId="4" xfId="7" applyFont="1" applyBorder="1" applyAlignment="1">
      <alignment vertical="center"/>
    </xf>
    <xf numFmtId="43" fontId="3" fillId="2" borderId="4" xfId="7" applyFont="1" applyFill="1" applyBorder="1" applyAlignment="1">
      <alignment horizontal="right" vertical="center" wrapText="1"/>
    </xf>
    <xf numFmtId="43" fontId="10" fillId="0" borderId="1" xfId="7" applyFont="1" applyBorder="1" applyAlignment="1">
      <alignment horizontal="right" vertical="center"/>
    </xf>
    <xf numFmtId="1" fontId="3" fillId="0" borderId="1" xfId="1" applyNumberFormat="1" applyFont="1" applyFill="1" applyBorder="1" applyAlignment="1">
      <alignment horizontal="center" vertical="center" wrapText="1"/>
    </xf>
    <xf numFmtId="1" fontId="3" fillId="0" borderId="1" xfId="1" applyNumberFormat="1" applyFont="1" applyFill="1" applyBorder="1" applyAlignment="1">
      <alignment horizontal="center" vertical="center" wrapText="1"/>
    </xf>
    <xf numFmtId="0" fontId="10" fillId="0" borderId="1" xfId="0" applyFont="1" applyBorder="1" applyAlignment="1">
      <alignment horizontal="center" vertical="center" wrapText="1"/>
    </xf>
    <xf numFmtId="43" fontId="3" fillId="2" borderId="1" xfId="7" applyFont="1" applyFill="1" applyBorder="1" applyAlignment="1">
      <alignment vertical="center" wrapText="1"/>
    </xf>
    <xf numFmtId="4" fontId="3" fillId="2" borderId="2" xfId="2" applyNumberFormat="1" applyFont="1" applyFill="1" applyBorder="1" applyAlignment="1">
      <alignment vertical="center" wrapText="1"/>
    </xf>
    <xf numFmtId="1" fontId="3" fillId="2" borderId="1" xfId="1" applyNumberFormat="1" applyFont="1" applyFill="1" applyBorder="1" applyAlignment="1">
      <alignment horizontal="center" vertical="center" wrapText="1"/>
    </xf>
    <xf numFmtId="1" fontId="3" fillId="0" borderId="1" xfId="1" applyNumberFormat="1" applyFont="1" applyFill="1" applyBorder="1" applyAlignment="1">
      <alignment horizontal="center" vertical="center" wrapText="1"/>
    </xf>
    <xf numFmtId="4" fontId="3" fillId="2" borderId="1" xfId="2" applyNumberFormat="1" applyFont="1" applyFill="1" applyBorder="1" applyAlignment="1">
      <alignment vertical="center" wrapText="1"/>
    </xf>
    <xf numFmtId="1" fontId="3" fillId="0" borderId="1" xfId="1" applyNumberFormat="1" applyFont="1" applyFill="1" applyBorder="1" applyAlignment="1">
      <alignment horizontal="center" vertical="center" wrapText="1"/>
    </xf>
    <xf numFmtId="0" fontId="3" fillId="0" borderId="0" xfId="0" applyFont="1" applyAlignment="1">
      <alignment horizontal="center" vertical="center"/>
    </xf>
    <xf numFmtId="1" fontId="3" fillId="0" borderId="1" xfId="1" applyNumberFormat="1" applyFont="1" applyFill="1" applyBorder="1" applyAlignment="1">
      <alignment horizontal="center" vertical="center" wrapText="1"/>
    </xf>
    <xf numFmtId="0" fontId="3" fillId="0" borderId="0" xfId="1" applyFont="1" applyAlignment="1">
      <alignment horizontal="center" vertical="center"/>
    </xf>
    <xf numFmtId="0" fontId="3" fillId="0" borderId="1" xfId="1" applyFont="1" applyBorder="1" applyAlignment="1">
      <alignment horizontal="center" vertical="center"/>
    </xf>
    <xf numFmtId="0" fontId="3" fillId="2" borderId="1" xfId="1" applyFont="1" applyFill="1" applyBorder="1" applyAlignment="1">
      <alignment horizontal="center" vertical="center"/>
    </xf>
    <xf numFmtId="0" fontId="3" fillId="0" borderId="1" xfId="0" applyFont="1" applyBorder="1" applyAlignment="1">
      <alignment horizontal="center" vertical="center"/>
    </xf>
    <xf numFmtId="1" fontId="3" fillId="2" borderId="1" xfId="1" applyNumberFormat="1" applyFont="1" applyFill="1" applyBorder="1" applyAlignment="1">
      <alignment horizontal="center" vertical="center" wrapText="1"/>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0" fontId="3" fillId="0" borderId="1" xfId="0" applyFont="1" applyBorder="1" applyAlignment="1">
      <alignment horizontal="center" vertical="center" wrapText="1"/>
    </xf>
    <xf numFmtId="9" fontId="3" fillId="2" borderId="4"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0" fontId="3" fillId="0" borderId="1" xfId="0" applyFont="1" applyFill="1" applyBorder="1" applyAlignment="1">
      <alignment horizontal="center" vertical="center" wrapText="1"/>
    </xf>
    <xf numFmtId="0" fontId="3" fillId="0" borderId="1" xfId="1" applyFont="1" applyFill="1" applyBorder="1" applyAlignment="1">
      <alignment horizontal="center" vertical="center"/>
    </xf>
    <xf numFmtId="0" fontId="3" fillId="0" borderId="1" xfId="0" applyFont="1" applyFill="1" applyBorder="1" applyAlignment="1">
      <alignment horizontal="center" vertical="center"/>
    </xf>
    <xf numFmtId="4" fontId="3" fillId="0" borderId="1" xfId="1" applyNumberFormat="1" applyFont="1" applyFill="1" applyBorder="1" applyAlignment="1">
      <alignment horizontal="right" vertical="center" wrapText="1"/>
    </xf>
    <xf numFmtId="9" fontId="3" fillId="0" borderId="4" xfId="6" applyFont="1" applyFill="1" applyBorder="1" applyAlignment="1">
      <alignment horizontal="right" vertical="center" wrapText="1"/>
    </xf>
    <xf numFmtId="9" fontId="3" fillId="0" borderId="4" xfId="1" applyNumberFormat="1" applyFont="1" applyFill="1" applyBorder="1" applyAlignment="1">
      <alignment horizontal="right" vertical="center" wrapText="1"/>
    </xf>
    <xf numFmtId="4" fontId="3" fillId="0" borderId="1" xfId="2" applyNumberFormat="1" applyFont="1" applyFill="1" applyBorder="1" applyAlignment="1">
      <alignment vertical="center" wrapText="1"/>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0" fontId="0" fillId="0" borderId="0" xfId="0" applyAlignment="1">
      <alignment horizontal="left"/>
    </xf>
    <xf numFmtId="0" fontId="17" fillId="0" borderId="1" xfId="0" applyFont="1" applyBorder="1" applyAlignment="1">
      <alignment horizontal="center" vertical="center" wrapText="1"/>
    </xf>
    <xf numFmtId="0" fontId="18" fillId="0" borderId="1" xfId="1" applyNumberFormat="1" applyFont="1" applyFill="1" applyBorder="1" applyAlignment="1">
      <alignment horizontal="center" vertical="center" wrapText="1"/>
    </xf>
    <xf numFmtId="165" fontId="18" fillId="2" borderId="1" xfId="1" applyNumberFormat="1" applyFont="1" applyFill="1" applyBorder="1" applyAlignment="1">
      <alignment horizontal="center" vertical="center" wrapText="1"/>
    </xf>
    <xf numFmtId="4" fontId="17" fillId="0" borderId="1" xfId="1" applyNumberFormat="1" applyFont="1" applyFill="1" applyBorder="1" applyAlignment="1">
      <alignment horizontal="center" vertical="center"/>
    </xf>
    <xf numFmtId="4" fontId="17" fillId="0" borderId="1" xfId="0" applyNumberFormat="1" applyFont="1" applyBorder="1" applyAlignment="1">
      <alignment horizontal="center" vertical="center"/>
    </xf>
    <xf numFmtId="0" fontId="17" fillId="0" borderId="1" xfId="0" applyFont="1" applyBorder="1" applyAlignment="1">
      <alignment horizontal="center" vertical="center"/>
    </xf>
    <xf numFmtId="3" fontId="17" fillId="0" borderId="1" xfId="1" applyNumberFormat="1" applyFont="1" applyFill="1" applyBorder="1" applyAlignment="1">
      <alignment horizontal="center" vertical="center"/>
    </xf>
    <xf numFmtId="0" fontId="18" fillId="0" borderId="1" xfId="0" applyFont="1" applyBorder="1" applyAlignment="1">
      <alignment horizontal="center" vertical="center" wrapText="1"/>
    </xf>
    <xf numFmtId="4" fontId="17" fillId="0" borderId="1" xfId="1" applyNumberFormat="1" applyFont="1" applyBorder="1" applyAlignment="1">
      <alignment horizontal="center" vertical="center"/>
    </xf>
    <xf numFmtId="0" fontId="18" fillId="0" borderId="0" xfId="0" applyFont="1" applyBorder="1" applyAlignment="1">
      <alignment horizontal="left" vertical="center" wrapText="1"/>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1" xfId="1" applyNumberFormat="1" applyFont="1" applyFill="1" applyBorder="1" applyAlignment="1">
      <alignment horizontal="right" vertical="center"/>
    </xf>
    <xf numFmtId="4" fontId="3" fillId="0" borderId="4" xfId="1" applyNumberFormat="1" applyFont="1" applyFill="1" applyBorder="1" applyAlignment="1">
      <alignment horizontal="right" vertical="center"/>
    </xf>
    <xf numFmtId="0" fontId="3" fillId="0" borderId="4" xfId="0" applyFont="1" applyBorder="1" applyAlignment="1">
      <alignment horizontal="center" vertical="center" wrapText="1"/>
    </xf>
    <xf numFmtId="0" fontId="3" fillId="2" borderId="4" xfId="1" applyFont="1" applyFill="1" applyBorder="1" applyAlignment="1">
      <alignment horizontal="center" vertical="center"/>
    </xf>
    <xf numFmtId="0" fontId="3" fillId="0" borderId="4" xfId="0" applyFont="1" applyBorder="1" applyAlignment="1">
      <alignment horizontal="center" vertical="center"/>
    </xf>
    <xf numFmtId="4" fontId="3" fillId="2" borderId="9" xfId="2" applyNumberFormat="1" applyFont="1" applyFill="1" applyBorder="1" applyAlignment="1">
      <alignment vertical="center" wrapText="1"/>
    </xf>
    <xf numFmtId="0" fontId="15" fillId="0" borderId="0" xfId="0" applyFont="1" applyAlignment="1">
      <alignment horizontal="center"/>
    </xf>
    <xf numFmtId="0" fontId="1" fillId="3" borderId="0" xfId="1" applyFill="1"/>
    <xf numFmtId="4" fontId="2" fillId="3" borderId="1" xfId="1" applyNumberFormat="1" applyFont="1" applyFill="1" applyBorder="1" applyAlignment="1">
      <alignment horizontal="center" vertical="center" wrapText="1"/>
    </xf>
    <xf numFmtId="0" fontId="2" fillId="3" borderId="1" xfId="1" applyFont="1" applyFill="1" applyBorder="1" applyAlignment="1">
      <alignment horizontal="center" vertical="center" wrapText="1"/>
    </xf>
    <xf numFmtId="4" fontId="3" fillId="3" borderId="1" xfId="1" applyNumberFormat="1" applyFont="1" applyFill="1" applyBorder="1" applyAlignment="1">
      <alignment horizontal="right" vertical="center" wrapText="1"/>
    </xf>
    <xf numFmtId="4" fontId="3" fillId="3" borderId="1" xfId="1" applyNumberFormat="1" applyFont="1" applyFill="1" applyBorder="1" applyAlignment="1">
      <alignment horizontal="right" vertical="center"/>
    </xf>
    <xf numFmtId="4" fontId="16" fillId="3" borderId="1" xfId="0" applyNumberFormat="1" applyFont="1" applyFill="1" applyBorder="1" applyAlignment="1">
      <alignment horizontal="center" vertical="center"/>
    </xf>
    <xf numFmtId="3" fontId="16" fillId="3" borderId="1" xfId="0" applyNumberFormat="1" applyFont="1" applyFill="1" applyBorder="1" applyAlignment="1">
      <alignment horizontal="center" vertical="center"/>
    </xf>
    <xf numFmtId="4" fontId="16" fillId="3" borderId="1" xfId="1" applyNumberFormat="1" applyFont="1" applyFill="1" applyBorder="1" applyAlignment="1">
      <alignment horizontal="center" vertical="center" wrapText="1"/>
    </xf>
    <xf numFmtId="4" fontId="2" fillId="3" borderId="1" xfId="1" applyNumberFormat="1" applyFont="1" applyFill="1" applyBorder="1" applyAlignment="1">
      <alignment horizontal="right" vertical="center" wrapText="1"/>
    </xf>
    <xf numFmtId="0" fontId="1" fillId="4" borderId="0" xfId="1" applyFill="1"/>
    <xf numFmtId="4" fontId="2" fillId="4" borderId="1" xfId="1" applyNumberFormat="1" applyFont="1" applyFill="1" applyBorder="1" applyAlignment="1">
      <alignment horizontal="center" vertical="center" wrapText="1"/>
    </xf>
    <xf numFmtId="0" fontId="2" fillId="4" borderId="1" xfId="1" applyFont="1" applyFill="1" applyBorder="1" applyAlignment="1">
      <alignment horizontal="center" vertical="center" wrapText="1"/>
    </xf>
    <xf numFmtId="4" fontId="19" fillId="4" borderId="2" xfId="1" applyNumberFormat="1" applyFont="1" applyFill="1" applyBorder="1" applyAlignment="1">
      <alignment horizontal="right" vertical="center"/>
    </xf>
    <xf numFmtId="4" fontId="2" fillId="4" borderId="1" xfId="1" applyNumberFormat="1" applyFont="1" applyFill="1" applyBorder="1" applyAlignment="1">
      <alignment horizontal="right" vertical="center"/>
    </xf>
    <xf numFmtId="9" fontId="2" fillId="4" borderId="1" xfId="6" applyFont="1" applyFill="1" applyBorder="1" applyAlignment="1">
      <alignment horizontal="right" vertical="center" wrapText="1"/>
    </xf>
    <xf numFmtId="4" fontId="2" fillId="4" borderId="2" xfId="1" applyNumberFormat="1" applyFont="1" applyFill="1" applyBorder="1" applyAlignment="1">
      <alignment horizontal="right" vertical="center"/>
    </xf>
    <xf numFmtId="4" fontId="2" fillId="4" borderId="2" xfId="2" applyNumberFormat="1" applyFont="1" applyFill="1" applyBorder="1" applyAlignment="1">
      <alignment vertical="center" wrapText="1"/>
    </xf>
    <xf numFmtId="0" fontId="1" fillId="5" borderId="0" xfId="1" applyFill="1"/>
    <xf numFmtId="4" fontId="2" fillId="5" borderId="1" xfId="1" applyNumberFormat="1" applyFont="1" applyFill="1" applyBorder="1" applyAlignment="1">
      <alignment horizontal="center" vertical="center" wrapText="1"/>
    </xf>
    <xf numFmtId="0" fontId="2" fillId="5" borderId="1" xfId="1" applyFont="1" applyFill="1" applyBorder="1" applyAlignment="1">
      <alignment horizontal="center" vertical="center" wrapText="1"/>
    </xf>
    <xf numFmtId="0" fontId="1" fillId="6" borderId="0" xfId="1" applyFill="1"/>
    <xf numFmtId="4" fontId="2" fillId="6" borderId="1" xfId="1" applyNumberFormat="1" applyFont="1" applyFill="1" applyBorder="1" applyAlignment="1">
      <alignment horizontal="center" vertical="center" wrapText="1"/>
    </xf>
    <xf numFmtId="0" fontId="2" fillId="6" borderId="1" xfId="1" applyFont="1" applyFill="1" applyBorder="1" applyAlignment="1">
      <alignment horizontal="center" vertical="center" wrapText="1"/>
    </xf>
    <xf numFmtId="4" fontId="2" fillId="6" borderId="1" xfId="1" applyNumberFormat="1" applyFont="1" applyFill="1" applyBorder="1" applyAlignment="1">
      <alignment horizontal="right" vertical="center" wrapText="1"/>
    </xf>
    <xf numFmtId="4" fontId="3" fillId="6" borderId="1" xfId="1" applyNumberFormat="1" applyFont="1" applyFill="1" applyBorder="1" applyAlignment="1">
      <alignment horizontal="right" vertical="center"/>
    </xf>
    <xf numFmtId="4" fontId="3" fillId="6" borderId="1" xfId="1"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xf>
    <xf numFmtId="4" fontId="2" fillId="5" borderId="2" xfId="1" applyNumberFormat="1" applyFont="1" applyFill="1" applyBorder="1" applyAlignment="1">
      <alignment horizontal="right" vertical="center" wrapText="1"/>
    </xf>
    <xf numFmtId="4" fontId="3" fillId="5" borderId="2" xfId="1" applyNumberFormat="1" applyFont="1" applyFill="1" applyBorder="1" applyAlignment="1">
      <alignment horizontal="right" vertical="center"/>
    </xf>
    <xf numFmtId="4" fontId="3" fillId="0" borderId="4" xfId="1" applyNumberFormat="1" applyFont="1" applyFill="1" applyBorder="1" applyAlignment="1">
      <alignment horizontal="right" vertical="center"/>
    </xf>
    <xf numFmtId="4" fontId="3" fillId="2" borderId="10" xfId="2" applyNumberFormat="1" applyFont="1" applyFill="1" applyBorder="1" applyAlignment="1">
      <alignment vertical="center" wrapText="1"/>
    </xf>
    <xf numFmtId="4" fontId="3" fillId="0" borderId="1" xfId="1" applyNumberFormat="1" applyFont="1" applyFill="1" applyBorder="1" applyAlignment="1">
      <alignment horizontal="right" vertical="center"/>
    </xf>
    <xf numFmtId="9" fontId="3" fillId="0" borderId="1" xfId="6" applyFont="1" applyFill="1" applyBorder="1" applyAlignment="1">
      <alignment horizontal="right" vertical="center" wrapText="1"/>
    </xf>
    <xf numFmtId="9" fontId="3" fillId="0" borderId="1" xfId="1" applyNumberFormat="1" applyFont="1" applyFill="1" applyBorder="1" applyAlignment="1">
      <alignment horizontal="right" vertical="center" wrapText="1"/>
    </xf>
    <xf numFmtId="4" fontId="3" fillId="0" borderId="1" xfId="2" applyNumberFormat="1" applyFont="1" applyFill="1" applyBorder="1" applyAlignment="1">
      <alignment horizontal="right" vertical="center" wrapText="1"/>
    </xf>
    <xf numFmtId="4" fontId="3" fillId="0" borderId="1" xfId="1" applyNumberFormat="1" applyFont="1" applyFill="1" applyBorder="1" applyAlignment="1">
      <alignment horizontal="right" vertical="center"/>
    </xf>
    <xf numFmtId="1" fontId="3" fillId="0" borderId="4" xfId="1" applyNumberFormat="1" applyFont="1" applyFill="1" applyBorder="1" applyAlignment="1">
      <alignment horizontal="center" vertical="center" wrapText="1"/>
    </xf>
    <xf numFmtId="0" fontId="10" fillId="0" borderId="4" xfId="0" applyFont="1" applyBorder="1" applyAlignment="1">
      <alignment horizontal="center" vertical="center" wrapText="1"/>
    </xf>
    <xf numFmtId="43" fontId="3" fillId="2" borderId="4" xfId="7" applyFont="1" applyFill="1" applyBorder="1" applyAlignment="1">
      <alignment vertical="center" wrapText="1"/>
    </xf>
    <xf numFmtId="4" fontId="3" fillId="2" borderId="8" xfId="2" applyNumberFormat="1" applyFont="1" applyFill="1" applyBorder="1" applyAlignment="1">
      <alignment vertical="center" wrapText="1"/>
    </xf>
    <xf numFmtId="9" fontId="2" fillId="4" borderId="2" xfId="6" applyFont="1" applyFill="1" applyBorder="1" applyAlignment="1">
      <alignment horizontal="right" vertical="center" wrapText="1"/>
    </xf>
    <xf numFmtId="3" fontId="2" fillId="4" borderId="4" xfId="1" applyNumberFormat="1" applyFont="1" applyFill="1" applyBorder="1" applyAlignment="1">
      <alignment horizontal="right" vertical="center" wrapText="1"/>
    </xf>
    <xf numFmtId="0" fontId="1" fillId="0" borderId="3" xfId="1" applyBorder="1" applyAlignment="1">
      <alignment horizontal="center" vertical="center" wrapText="1"/>
    </xf>
    <xf numFmtId="4" fontId="2" fillId="3" borderId="4" xfId="1" applyNumberFormat="1" applyFont="1" applyFill="1" applyBorder="1" applyAlignment="1">
      <alignment horizontal="center" vertical="center" wrapText="1"/>
    </xf>
    <xf numFmtId="4" fontId="2" fillId="3" borderId="2" xfId="1" applyNumberFormat="1" applyFont="1" applyFill="1" applyBorder="1" applyAlignment="1">
      <alignment horizontal="center" vertical="center" wrapText="1"/>
    </xf>
    <xf numFmtId="1" fontId="3" fillId="2" borderId="4" xfId="1" applyNumberFormat="1" applyFont="1" applyFill="1" applyBorder="1" applyAlignment="1">
      <alignment horizontal="center" vertical="center" wrapText="1"/>
    </xf>
    <xf numFmtId="1" fontId="3" fillId="2" borderId="2" xfId="1" applyNumberFormat="1" applyFont="1" applyFill="1" applyBorder="1" applyAlignment="1">
      <alignment horizontal="center" vertical="center" wrapText="1"/>
    </xf>
    <xf numFmtId="4" fontId="2" fillId="3" borderId="1" xfId="1" applyNumberFormat="1" applyFont="1" applyFill="1" applyBorder="1" applyAlignment="1">
      <alignment horizontal="center" vertical="center" wrapText="1"/>
    </xf>
    <xf numFmtId="0" fontId="2" fillId="3" borderId="5" xfId="1" applyFont="1" applyFill="1" applyBorder="1" applyAlignment="1">
      <alignment horizontal="center" vertical="center"/>
    </xf>
    <xf numFmtId="0" fontId="2" fillId="3" borderId="6" xfId="1" applyFont="1" applyFill="1" applyBorder="1" applyAlignment="1">
      <alignment horizontal="center" vertical="center"/>
    </xf>
    <xf numFmtId="0" fontId="2" fillId="3" borderId="7" xfId="1" applyFont="1" applyFill="1" applyBorder="1" applyAlignment="1">
      <alignment horizontal="center" vertical="center"/>
    </xf>
    <xf numFmtId="0" fontId="3" fillId="2" borderId="1" xfId="1" applyFont="1" applyFill="1" applyBorder="1" applyAlignment="1">
      <alignment horizontal="center" vertical="center" wrapText="1"/>
    </xf>
    <xf numFmtId="4" fontId="3" fillId="2" borderId="1" xfId="1" applyNumberFormat="1" applyFont="1" applyFill="1" applyBorder="1" applyAlignment="1">
      <alignment horizontal="center" vertical="center" wrapText="1"/>
    </xf>
    <xf numFmtId="1" fontId="3" fillId="2" borderId="1" xfId="1" applyNumberFormat="1" applyFont="1" applyFill="1" applyBorder="1" applyAlignment="1">
      <alignment horizontal="center" vertical="center" wrapText="1"/>
    </xf>
    <xf numFmtId="0" fontId="2" fillId="0" borderId="0" xfId="1" applyFont="1" applyAlignment="1">
      <alignment horizontal="left"/>
    </xf>
    <xf numFmtId="0" fontId="3" fillId="0" borderId="0" xfId="1" applyFont="1" applyAlignment="1">
      <alignment horizontal="left"/>
    </xf>
    <xf numFmtId="4" fontId="3" fillId="0" borderId="1" xfId="1" applyNumberFormat="1" applyFont="1" applyFill="1" applyBorder="1" applyAlignment="1">
      <alignment horizontal="right" vertical="center"/>
    </xf>
    <xf numFmtId="1" fontId="2" fillId="2" borderId="1" xfId="1" applyNumberFormat="1" applyFont="1" applyFill="1" applyBorder="1" applyAlignment="1">
      <alignment horizontal="center" vertical="center" wrapText="1"/>
    </xf>
    <xf numFmtId="165" fontId="3" fillId="2" borderId="1" xfId="1" applyNumberFormat="1" applyFont="1" applyFill="1" applyBorder="1" applyAlignment="1">
      <alignment horizontal="center" vertical="center" wrapText="1"/>
    </xf>
    <xf numFmtId="3" fontId="3" fillId="2" borderId="1" xfId="1" applyNumberFormat="1" applyFont="1" applyFill="1" applyBorder="1" applyAlignment="1">
      <alignment horizontal="center" vertical="center" wrapText="1"/>
    </xf>
    <xf numFmtId="4" fontId="3" fillId="2" borderId="1" xfId="1" applyNumberFormat="1" applyFont="1" applyFill="1" applyBorder="1" applyAlignment="1">
      <alignment horizontal="left" vertical="center" wrapText="1"/>
    </xf>
    <xf numFmtId="4" fontId="3" fillId="0" borderId="4" xfId="1" applyNumberFormat="1" applyFont="1" applyFill="1" applyBorder="1" applyAlignment="1">
      <alignment horizontal="left" vertical="center" wrapText="1"/>
    </xf>
    <xf numFmtId="4" fontId="3" fillId="0" borderId="2" xfId="1" applyNumberFormat="1" applyFont="1" applyFill="1" applyBorder="1" applyAlignment="1">
      <alignment horizontal="left" vertical="center" wrapText="1"/>
    </xf>
    <xf numFmtId="0" fontId="2" fillId="3" borderId="1" xfId="1" applyFont="1" applyFill="1" applyBorder="1" applyAlignment="1">
      <alignment horizontal="center" vertical="center" wrapText="1"/>
    </xf>
    <xf numFmtId="1" fontId="3" fillId="0" borderId="4" xfId="1" applyNumberFormat="1" applyFont="1" applyFill="1" applyBorder="1" applyAlignment="1">
      <alignment horizontal="center" vertical="center" wrapText="1"/>
    </xf>
    <xf numFmtId="1" fontId="3" fillId="0" borderId="8" xfId="1" applyNumberFormat="1" applyFont="1" applyFill="1" applyBorder="1" applyAlignment="1">
      <alignment horizontal="center" vertical="center" wrapText="1"/>
    </xf>
    <xf numFmtId="1" fontId="3" fillId="2" borderId="8" xfId="1" applyNumberFormat="1" applyFont="1" applyFill="1" applyBorder="1" applyAlignment="1">
      <alignment horizontal="center" vertical="center" wrapText="1"/>
    </xf>
    <xf numFmtId="4" fontId="10" fillId="2" borderId="4" xfId="1" applyNumberFormat="1" applyFont="1" applyFill="1" applyBorder="1" applyAlignment="1">
      <alignment horizontal="left" vertical="center" wrapText="1"/>
    </xf>
    <xf numFmtId="4" fontId="10" fillId="2" borderId="8" xfId="1" applyNumberFormat="1" applyFont="1" applyFill="1" applyBorder="1" applyAlignment="1">
      <alignment horizontal="left" vertical="center" wrapText="1"/>
    </xf>
    <xf numFmtId="0" fontId="3" fillId="2" borderId="4" xfId="1" applyFont="1" applyFill="1" applyBorder="1" applyAlignment="1">
      <alignment horizontal="center" vertical="center" wrapText="1"/>
    </xf>
    <xf numFmtId="0" fontId="3" fillId="2" borderId="8" xfId="1"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8" xfId="0" applyFont="1" applyFill="1" applyBorder="1" applyAlignment="1">
      <alignment horizontal="center" vertical="center" wrapText="1"/>
    </xf>
    <xf numFmtId="165" fontId="3" fillId="2" borderId="4" xfId="1" applyNumberFormat="1" applyFont="1" applyFill="1" applyBorder="1" applyAlignment="1">
      <alignment horizontal="center" vertical="center" wrapText="1"/>
    </xf>
    <xf numFmtId="165" fontId="3" fillId="2" borderId="8" xfId="1" applyNumberFormat="1"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8" xfId="0" applyFont="1" applyFill="1" applyBorder="1" applyAlignment="1">
      <alignment horizontal="center" vertical="center" wrapText="1"/>
    </xf>
    <xf numFmtId="1" fontId="3" fillId="0" borderId="2" xfId="1" applyNumberFormat="1" applyFont="1" applyFill="1" applyBorder="1" applyAlignment="1">
      <alignment horizontal="center" vertical="center" wrapText="1"/>
    </xf>
    <xf numFmtId="3" fontId="10" fillId="0" borderId="4" xfId="0" applyNumberFormat="1" applyFont="1" applyFill="1" applyBorder="1" applyAlignment="1">
      <alignment horizontal="center" vertical="center" wrapText="1"/>
    </xf>
    <xf numFmtId="3" fontId="10" fillId="0" borderId="2" xfId="0" applyNumberFormat="1" applyFont="1" applyFill="1" applyBorder="1" applyAlignment="1">
      <alignment horizontal="center" vertical="center" wrapText="1"/>
    </xf>
    <xf numFmtId="4" fontId="10" fillId="2" borderId="4" xfId="1" applyNumberFormat="1" applyFont="1" applyFill="1" applyBorder="1" applyAlignment="1">
      <alignment horizontal="right" vertical="center"/>
    </xf>
    <xf numFmtId="4" fontId="10" fillId="2" borderId="2" xfId="1" applyNumberFormat="1" applyFont="1" applyFill="1" applyBorder="1" applyAlignment="1">
      <alignment horizontal="right" vertical="center"/>
    </xf>
    <xf numFmtId="4" fontId="3" fillId="2" borderId="4" xfId="1" applyNumberFormat="1" applyFont="1" applyFill="1" applyBorder="1" applyAlignment="1">
      <alignment horizontal="right" vertical="center"/>
    </xf>
    <xf numFmtId="4" fontId="3" fillId="2" borderId="2" xfId="1" applyNumberFormat="1" applyFont="1" applyFill="1" applyBorder="1" applyAlignment="1">
      <alignment horizontal="right" vertical="center"/>
    </xf>
    <xf numFmtId="4" fontId="3" fillId="2" borderId="8" xfId="1" applyNumberFormat="1" applyFont="1" applyFill="1" applyBorder="1" applyAlignment="1">
      <alignment horizontal="right" vertical="center"/>
    </xf>
    <xf numFmtId="4" fontId="10" fillId="2" borderId="8" xfId="1" applyNumberFormat="1" applyFont="1" applyFill="1" applyBorder="1" applyAlignment="1">
      <alignment horizontal="right" vertical="center"/>
    </xf>
    <xf numFmtId="3" fontId="10" fillId="0" borderId="8" xfId="0" applyNumberFormat="1" applyFont="1" applyFill="1" applyBorder="1" applyAlignment="1">
      <alignment horizontal="center" vertical="center" wrapText="1"/>
    </xf>
    <xf numFmtId="0" fontId="3" fillId="2" borderId="2" xfId="1" applyFont="1" applyFill="1" applyBorder="1" applyAlignment="1">
      <alignment horizontal="center" vertical="center" wrapText="1"/>
    </xf>
    <xf numFmtId="0" fontId="10" fillId="2" borderId="2" xfId="0" applyFont="1" applyFill="1" applyBorder="1" applyAlignment="1">
      <alignment horizontal="center" vertical="center" wrapText="1"/>
    </xf>
    <xf numFmtId="165" fontId="3" fillId="2" borderId="2" xfId="1"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4" fontId="10" fillId="2" borderId="2" xfId="1" applyNumberFormat="1" applyFont="1" applyFill="1" applyBorder="1" applyAlignment="1">
      <alignment horizontal="left" vertical="center" wrapText="1"/>
    </xf>
    <xf numFmtId="0" fontId="13" fillId="2" borderId="4"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8" xfId="0" applyFont="1" applyFill="1" applyBorder="1" applyAlignment="1">
      <alignment horizontal="center" vertical="center" wrapText="1"/>
    </xf>
    <xf numFmtId="1" fontId="2" fillId="2" borderId="4" xfId="1" applyNumberFormat="1" applyFont="1" applyFill="1" applyBorder="1" applyAlignment="1">
      <alignment horizontal="center" vertical="center" wrapText="1"/>
    </xf>
    <xf numFmtId="4" fontId="10" fillId="0" borderId="2" xfId="1" applyNumberFormat="1" applyFont="1" applyFill="1" applyBorder="1" applyAlignment="1">
      <alignment horizontal="right" vertical="center"/>
    </xf>
    <xf numFmtId="4" fontId="10" fillId="0" borderId="4" xfId="1" applyNumberFormat="1" applyFont="1" applyFill="1" applyBorder="1" applyAlignment="1">
      <alignment horizontal="right" vertical="center"/>
    </xf>
    <xf numFmtId="0" fontId="10"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4" fontId="10" fillId="2" borderId="1" xfId="1" applyNumberFormat="1" applyFont="1" applyFill="1" applyBorder="1" applyAlignment="1">
      <alignment horizontal="left" vertical="center" wrapText="1"/>
    </xf>
    <xf numFmtId="4" fontId="10" fillId="2" borderId="4" xfId="1" applyNumberFormat="1" applyFont="1" applyFill="1" applyBorder="1" applyAlignment="1">
      <alignment vertical="center" wrapText="1"/>
    </xf>
    <xf numFmtId="4" fontId="10" fillId="2" borderId="2" xfId="1" applyNumberFormat="1" applyFont="1" applyFill="1" applyBorder="1" applyAlignment="1">
      <alignment vertical="center" wrapText="1"/>
    </xf>
    <xf numFmtId="4" fontId="2" fillId="4" borderId="4" xfId="1" applyNumberFormat="1" applyFont="1" applyFill="1" applyBorder="1" applyAlignment="1">
      <alignment horizontal="center" vertical="center" wrapText="1"/>
    </xf>
    <xf numFmtId="4" fontId="2" fillId="4" borderId="2" xfId="1" applyNumberFormat="1"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4" fontId="10" fillId="2" borderId="8" xfId="1" applyNumberFormat="1" applyFont="1" applyFill="1" applyBorder="1" applyAlignment="1">
      <alignment horizontal="left" vertical="top" wrapText="1"/>
    </xf>
    <xf numFmtId="4" fontId="2" fillId="4" borderId="1" xfId="1" applyNumberFormat="1" applyFont="1" applyFill="1" applyBorder="1" applyAlignment="1">
      <alignment horizontal="center" vertical="center" wrapText="1"/>
    </xf>
    <xf numFmtId="0" fontId="2" fillId="4" borderId="5" xfId="1" applyFont="1" applyFill="1" applyBorder="1" applyAlignment="1">
      <alignment horizontal="center" vertical="center"/>
    </xf>
    <xf numFmtId="0" fontId="2" fillId="4" borderId="6" xfId="1" applyFont="1" applyFill="1" applyBorder="1" applyAlignment="1">
      <alignment horizontal="center" vertical="center"/>
    </xf>
    <xf numFmtId="0" fontId="2" fillId="4" borderId="7" xfId="1" applyFont="1" applyFill="1" applyBorder="1" applyAlignment="1">
      <alignment horizontal="center" vertical="center"/>
    </xf>
    <xf numFmtId="4" fontId="3" fillId="0" borderId="2" xfId="1" applyNumberFormat="1" applyFont="1" applyFill="1" applyBorder="1" applyAlignment="1">
      <alignment horizontal="right" vertical="center"/>
    </xf>
    <xf numFmtId="4" fontId="3" fillId="0" borderId="4" xfId="1" applyNumberFormat="1" applyFont="1" applyFill="1" applyBorder="1" applyAlignment="1">
      <alignment horizontal="right" vertical="center"/>
    </xf>
    <xf numFmtId="0" fontId="2" fillId="4" borderId="1" xfId="1" applyFont="1" applyFill="1" applyBorder="1" applyAlignment="1">
      <alignment horizontal="center" vertical="center" wrapText="1"/>
    </xf>
    <xf numFmtId="4" fontId="3" fillId="2" borderId="1" xfId="1" applyNumberFormat="1" applyFont="1" applyFill="1" applyBorder="1" applyAlignment="1">
      <alignment horizontal="left" vertical="top" wrapText="1"/>
    </xf>
    <xf numFmtId="4" fontId="3" fillId="2" borderId="8" xfId="1" applyNumberFormat="1" applyFont="1" applyFill="1" applyBorder="1" applyAlignment="1">
      <alignment horizontal="left" vertical="top" wrapText="1"/>
    </xf>
    <xf numFmtId="4" fontId="3" fillId="2" borderId="2" xfId="1" applyNumberFormat="1" applyFont="1" applyFill="1" applyBorder="1" applyAlignment="1">
      <alignment horizontal="left" vertical="top" wrapText="1"/>
    </xf>
    <xf numFmtId="1" fontId="3" fillId="0" borderId="1" xfId="1" applyNumberFormat="1" applyFont="1" applyFill="1" applyBorder="1" applyAlignment="1">
      <alignment horizontal="center" vertical="center" wrapText="1"/>
    </xf>
    <xf numFmtId="3" fontId="10" fillId="0" borderId="1" xfId="0" applyNumberFormat="1" applyFont="1" applyFill="1" applyBorder="1" applyAlignment="1">
      <alignment horizontal="center" vertical="center" wrapText="1"/>
    </xf>
    <xf numFmtId="4" fontId="3" fillId="2" borderId="1" xfId="1" applyNumberFormat="1" applyFont="1" applyFill="1" applyBorder="1" applyAlignment="1">
      <alignment horizontal="right" vertical="center"/>
    </xf>
    <xf numFmtId="1" fontId="2" fillId="4" borderId="5" xfId="1" applyNumberFormat="1" applyFont="1" applyFill="1" applyBorder="1" applyAlignment="1">
      <alignment horizontal="center" vertical="center" wrapText="1"/>
    </xf>
    <xf numFmtId="1" fontId="2" fillId="4" borderId="6" xfId="1" applyNumberFormat="1" applyFont="1" applyFill="1" applyBorder="1" applyAlignment="1">
      <alignment horizontal="center" vertical="center" wrapText="1"/>
    </xf>
    <xf numFmtId="1" fontId="2" fillId="4" borderId="7" xfId="1" applyNumberFormat="1" applyFont="1" applyFill="1" applyBorder="1" applyAlignment="1">
      <alignment horizontal="center" vertical="center" wrapText="1"/>
    </xf>
    <xf numFmtId="0" fontId="2" fillId="4" borderId="11" xfId="1" applyFont="1" applyFill="1" applyBorder="1" applyAlignment="1">
      <alignment horizontal="center" vertical="center" wrapText="1"/>
    </xf>
    <xf numFmtId="0" fontId="2" fillId="4" borderId="3" xfId="1" applyFont="1" applyFill="1" applyBorder="1" applyAlignment="1">
      <alignment horizontal="center" vertical="center" wrapText="1"/>
    </xf>
    <xf numFmtId="0" fontId="2" fillId="4" borderId="12" xfId="1" applyFont="1" applyFill="1" applyBorder="1" applyAlignment="1">
      <alignment horizontal="center" vertical="center" wrapText="1"/>
    </xf>
    <xf numFmtId="0" fontId="2" fillId="4" borderId="5" xfId="1" applyFont="1" applyFill="1" applyBorder="1" applyAlignment="1">
      <alignment horizontal="center" vertical="center" wrapText="1"/>
    </xf>
    <xf numFmtId="0" fontId="2" fillId="4" borderId="6" xfId="1" applyFont="1" applyFill="1" applyBorder="1" applyAlignment="1">
      <alignment horizontal="center" vertical="center" wrapText="1"/>
    </xf>
    <xf numFmtId="0" fontId="2" fillId="4" borderId="7" xfId="1" applyFont="1" applyFill="1" applyBorder="1" applyAlignment="1">
      <alignment horizontal="center" vertical="center" wrapText="1"/>
    </xf>
    <xf numFmtId="1" fontId="2" fillId="4" borderId="5" xfId="1" applyNumberFormat="1" applyFont="1" applyFill="1" applyBorder="1" applyAlignment="1">
      <alignment horizontal="center" vertical="center"/>
    </xf>
    <xf numFmtId="1" fontId="2" fillId="4" borderId="6" xfId="1" applyNumberFormat="1" applyFont="1" applyFill="1" applyBorder="1" applyAlignment="1">
      <alignment horizontal="center" vertical="center"/>
    </xf>
    <xf numFmtId="1" fontId="2" fillId="4" borderId="7" xfId="1" applyNumberFormat="1" applyFont="1" applyFill="1" applyBorder="1" applyAlignment="1">
      <alignment horizontal="center" vertical="center"/>
    </xf>
    <xf numFmtId="4" fontId="3" fillId="2" borderId="2" xfId="1"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0" fontId="3" fillId="0" borderId="1" xfId="1" applyFont="1" applyFill="1" applyBorder="1" applyAlignment="1">
      <alignment horizontal="center" vertical="center" wrapText="1"/>
    </xf>
    <xf numFmtId="4" fontId="3" fillId="0" borderId="1" xfId="1" applyNumberFormat="1" applyFont="1" applyFill="1" applyBorder="1" applyAlignment="1">
      <alignment horizontal="center" vertical="center" wrapText="1"/>
    </xf>
    <xf numFmtId="165" fontId="3" fillId="0" borderId="1" xfId="1" applyNumberFormat="1" applyFont="1" applyFill="1" applyBorder="1" applyAlignment="1">
      <alignment horizontal="center" vertical="center" wrapText="1"/>
    </xf>
    <xf numFmtId="4" fontId="3" fillId="0" borderId="1" xfId="1" applyNumberFormat="1" applyFont="1" applyFill="1" applyBorder="1" applyAlignment="1">
      <alignment horizontal="left" vertical="center" wrapText="1"/>
    </xf>
    <xf numFmtId="3" fontId="3" fillId="0" borderId="4" xfId="0" applyNumberFormat="1" applyFont="1" applyFill="1" applyBorder="1" applyAlignment="1">
      <alignment horizontal="center" vertical="center" wrapText="1"/>
    </xf>
    <xf numFmtId="3" fontId="3" fillId="0" borderId="2" xfId="0" applyNumberFormat="1" applyFont="1" applyFill="1" applyBorder="1" applyAlignment="1">
      <alignment horizontal="center" vertical="center" wrapText="1"/>
    </xf>
    <xf numFmtId="0" fontId="3" fillId="0" borderId="4" xfId="1" applyFont="1" applyFill="1" applyBorder="1" applyAlignment="1">
      <alignment horizontal="center" vertical="center" wrapText="1"/>
    </xf>
    <xf numFmtId="0" fontId="3" fillId="0" borderId="2" xfId="1" applyFont="1" applyFill="1" applyBorder="1" applyAlignment="1">
      <alignment horizontal="center" vertical="center" wrapText="1"/>
    </xf>
    <xf numFmtId="4" fontId="3" fillId="2" borderId="4" xfId="1" applyNumberFormat="1" applyFont="1" applyFill="1" applyBorder="1" applyAlignment="1">
      <alignment horizontal="center" vertical="center" wrapText="1"/>
    </xf>
    <xf numFmtId="4" fontId="3" fillId="2" borderId="4" xfId="1" applyNumberFormat="1" applyFont="1" applyFill="1" applyBorder="1" applyAlignment="1">
      <alignment horizontal="left" vertical="center" wrapText="1"/>
    </xf>
    <xf numFmtId="4" fontId="3" fillId="2" borderId="2" xfId="1" applyNumberFormat="1" applyFont="1" applyFill="1" applyBorder="1" applyAlignment="1">
      <alignment horizontal="left" vertical="center" wrapText="1"/>
    </xf>
    <xf numFmtId="3" fontId="3" fillId="0" borderId="8" xfId="0" applyNumberFormat="1" applyFont="1" applyFill="1" applyBorder="1" applyAlignment="1">
      <alignment horizontal="center" vertical="center" wrapText="1"/>
    </xf>
    <xf numFmtId="4" fontId="3" fillId="0" borderId="8" xfId="1" applyNumberFormat="1" applyFont="1" applyFill="1" applyBorder="1" applyAlignment="1">
      <alignment horizontal="right" vertical="center"/>
    </xf>
    <xf numFmtId="0" fontId="13" fillId="0" borderId="4" xfId="0" applyNumberFormat="1" applyFont="1" applyFill="1" applyBorder="1" applyAlignment="1">
      <alignment horizontal="center" vertical="center" wrapText="1"/>
    </xf>
    <xf numFmtId="0" fontId="13" fillId="0" borderId="8" xfId="0" applyNumberFormat="1" applyFont="1" applyFill="1" applyBorder="1" applyAlignment="1">
      <alignment horizontal="center" vertical="center" wrapText="1"/>
    </xf>
    <xf numFmtId="4" fontId="3" fillId="2" borderId="8" xfId="1" applyNumberFormat="1" applyFont="1" applyFill="1" applyBorder="1" applyAlignment="1">
      <alignment horizontal="center" vertical="center" wrapText="1"/>
    </xf>
    <xf numFmtId="4" fontId="3" fillId="2" borderId="8" xfId="1" applyNumberFormat="1" applyFont="1" applyFill="1" applyBorder="1" applyAlignment="1">
      <alignment horizontal="left" vertical="center" wrapText="1"/>
    </xf>
    <xf numFmtId="0" fontId="3" fillId="0" borderId="8" xfId="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4" fontId="3" fillId="2" borderId="4" xfId="1" applyNumberFormat="1" applyFont="1" applyFill="1" applyBorder="1" applyAlignment="1">
      <alignment horizontal="center" vertical="top" wrapText="1"/>
    </xf>
    <xf numFmtId="4" fontId="3" fillId="2" borderId="8" xfId="1" applyNumberFormat="1" applyFont="1" applyFill="1" applyBorder="1" applyAlignment="1">
      <alignment horizontal="center" vertical="top" wrapText="1"/>
    </xf>
    <xf numFmtId="4" fontId="3" fillId="2" borderId="2" xfId="1" applyNumberFormat="1" applyFont="1" applyFill="1" applyBorder="1" applyAlignment="1">
      <alignment horizontal="center" vertical="top" wrapText="1"/>
    </xf>
    <xf numFmtId="4" fontId="3" fillId="0" borderId="4" xfId="1" applyNumberFormat="1" applyFont="1" applyFill="1" applyBorder="1" applyAlignment="1">
      <alignment horizontal="center" vertical="center" wrapText="1"/>
    </xf>
    <xf numFmtId="4" fontId="3" fillId="0" borderId="2" xfId="1" applyNumberFormat="1" applyFont="1" applyFill="1" applyBorder="1" applyAlignment="1">
      <alignment horizontal="center" vertical="center" wrapText="1"/>
    </xf>
    <xf numFmtId="4" fontId="3" fillId="2" borderId="1" xfId="1" applyNumberFormat="1" applyFont="1" applyFill="1" applyBorder="1" applyAlignment="1">
      <alignment horizontal="center" vertical="top" wrapText="1"/>
    </xf>
    <xf numFmtId="4" fontId="3" fillId="2" borderId="4" xfId="1" applyNumberFormat="1" applyFont="1" applyFill="1" applyBorder="1" applyAlignment="1">
      <alignment horizontal="left" vertical="top" wrapText="1"/>
    </xf>
    <xf numFmtId="0" fontId="2" fillId="0" borderId="0" xfId="1" applyFont="1" applyFill="1" applyAlignment="1">
      <alignment horizontal="left"/>
    </xf>
    <xf numFmtId="0" fontId="3" fillId="0" borderId="0" xfId="1" applyFont="1" applyFill="1" applyAlignment="1">
      <alignment horizontal="left"/>
    </xf>
    <xf numFmtId="0" fontId="2" fillId="5" borderId="2" xfId="1" applyFont="1" applyFill="1" applyBorder="1" applyAlignment="1">
      <alignment horizontal="center" vertical="center" wrapText="1"/>
    </xf>
    <xf numFmtId="4" fontId="2" fillId="5" borderId="4" xfId="1" applyNumberFormat="1" applyFont="1" applyFill="1" applyBorder="1" applyAlignment="1">
      <alignment horizontal="center" vertical="center" wrapText="1"/>
    </xf>
    <xf numFmtId="4" fontId="2" fillId="5" borderId="2" xfId="1" applyNumberFormat="1" applyFont="1" applyFill="1" applyBorder="1" applyAlignment="1">
      <alignment horizontal="center" vertical="center" wrapText="1"/>
    </xf>
    <xf numFmtId="4" fontId="2" fillId="5" borderId="1" xfId="1" applyNumberFormat="1" applyFont="1" applyFill="1" applyBorder="1" applyAlignment="1">
      <alignment horizontal="center" vertical="center" wrapText="1"/>
    </xf>
    <xf numFmtId="0" fontId="2" fillId="5" borderId="1" xfId="1" applyFont="1" applyFill="1" applyBorder="1" applyAlignment="1">
      <alignment horizontal="center" vertical="center" wrapText="1"/>
    </xf>
    <xf numFmtId="0" fontId="2" fillId="5" borderId="5" xfId="1" applyFont="1" applyFill="1" applyBorder="1" applyAlignment="1">
      <alignment horizontal="center" vertical="center"/>
    </xf>
    <xf numFmtId="0" fontId="2" fillId="5" borderId="6" xfId="1" applyFont="1" applyFill="1" applyBorder="1" applyAlignment="1">
      <alignment horizontal="center" vertical="center"/>
    </xf>
    <xf numFmtId="0" fontId="2" fillId="5" borderId="7" xfId="1" applyFont="1" applyFill="1" applyBorder="1" applyAlignment="1">
      <alignment horizontal="center" vertical="center"/>
    </xf>
    <xf numFmtId="165" fontId="3" fillId="0" borderId="4" xfId="1" applyNumberFormat="1" applyFont="1" applyFill="1" applyBorder="1" applyAlignment="1">
      <alignment horizontal="center" vertical="center" wrapText="1"/>
    </xf>
    <xf numFmtId="165" fontId="3" fillId="0" borderId="2" xfId="1" applyNumberFormat="1" applyFont="1" applyFill="1" applyBorder="1" applyAlignment="1">
      <alignment horizontal="center" vertical="center" wrapText="1"/>
    </xf>
    <xf numFmtId="4" fontId="3" fillId="0" borderId="8" xfId="1" applyNumberFormat="1" applyFont="1" applyFill="1" applyBorder="1" applyAlignment="1">
      <alignment horizontal="center" vertical="center" wrapText="1"/>
    </xf>
    <xf numFmtId="165" fontId="3" fillId="0" borderId="8" xfId="1" applyNumberFormat="1" applyFont="1" applyFill="1" applyBorder="1" applyAlignment="1">
      <alignment horizontal="center" vertical="center" wrapText="1"/>
    </xf>
    <xf numFmtId="4" fontId="3" fillId="0" borderId="8" xfId="1" applyNumberFormat="1" applyFont="1" applyFill="1" applyBorder="1" applyAlignment="1">
      <alignment horizontal="left" vertical="center" wrapText="1"/>
    </xf>
    <xf numFmtId="4" fontId="3" fillId="0" borderId="1" xfId="0" applyNumberFormat="1" applyFont="1" applyFill="1" applyBorder="1" applyAlignment="1">
      <alignment horizontal="center" vertical="center" wrapText="1"/>
    </xf>
    <xf numFmtId="0" fontId="2" fillId="6" borderId="1" xfId="1" applyFont="1" applyFill="1" applyBorder="1" applyAlignment="1">
      <alignment horizontal="center" vertical="center" wrapText="1"/>
    </xf>
    <xf numFmtId="4" fontId="2" fillId="6" borderId="4" xfId="1" applyNumberFormat="1" applyFont="1" applyFill="1" applyBorder="1" applyAlignment="1">
      <alignment horizontal="center" vertical="center" wrapText="1"/>
    </xf>
    <xf numFmtId="4" fontId="2" fillId="6" borderId="2" xfId="1" applyNumberFormat="1" applyFont="1" applyFill="1" applyBorder="1" applyAlignment="1">
      <alignment horizontal="center" vertical="center" wrapText="1"/>
    </xf>
    <xf numFmtId="4" fontId="2" fillId="6" borderId="1" xfId="1" applyNumberFormat="1" applyFont="1" applyFill="1" applyBorder="1" applyAlignment="1">
      <alignment horizontal="center" vertical="center" wrapText="1"/>
    </xf>
    <xf numFmtId="0" fontId="2" fillId="6" borderId="5" xfId="1" applyFont="1" applyFill="1" applyBorder="1" applyAlignment="1">
      <alignment horizontal="center" vertical="center"/>
    </xf>
    <xf numFmtId="0" fontId="2" fillId="6" borderId="6" xfId="1" applyFont="1" applyFill="1" applyBorder="1" applyAlignment="1">
      <alignment horizontal="center" vertical="center"/>
    </xf>
    <xf numFmtId="0" fontId="2" fillId="6" borderId="7" xfId="1" applyFont="1" applyFill="1" applyBorder="1" applyAlignment="1">
      <alignment horizontal="center" vertical="center"/>
    </xf>
    <xf numFmtId="0" fontId="15" fillId="0" borderId="0" xfId="0" applyFont="1" applyAlignment="1">
      <alignment horizontal="center"/>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0" fontId="16" fillId="3" borderId="1" xfId="0" applyFont="1" applyFill="1" applyBorder="1" applyAlignment="1">
      <alignment horizontal="center" vertical="center"/>
    </xf>
  </cellXfs>
  <cellStyles count="8">
    <cellStyle name="Comma" xfId="7" builtinId="3"/>
    <cellStyle name="Comma 2" xfId="3"/>
    <cellStyle name="Normal" xfId="0" builtinId="0"/>
    <cellStyle name="Normal 2" xfId="1"/>
    <cellStyle name="Normal 4" xfId="4"/>
    <cellStyle name="Normal 9" xfId="5"/>
    <cellStyle name="Percent" xfId="6" builtinId="5"/>
    <cellStyle name="Percent 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163809</xdr:colOff>
      <xdr:row>0</xdr:row>
      <xdr:rowOff>284424</xdr:rowOff>
    </xdr:from>
    <xdr:to>
      <xdr:col>2</xdr:col>
      <xdr:colOff>1627500</xdr:colOff>
      <xdr:row>0</xdr:row>
      <xdr:rowOff>1074135</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809" y="284424"/>
          <a:ext cx="3014585" cy="789711"/>
        </a:xfrm>
        <a:prstGeom prst="rect">
          <a:avLst/>
        </a:prstGeom>
        <a:noFill/>
      </xdr:spPr>
    </xdr:pic>
    <xdr:clientData/>
  </xdr:twoCellAnchor>
  <xdr:twoCellAnchor editAs="oneCell">
    <xdr:from>
      <xdr:col>2</xdr:col>
      <xdr:colOff>1712258</xdr:colOff>
      <xdr:row>0</xdr:row>
      <xdr:rowOff>71719</xdr:rowOff>
    </xdr:from>
    <xdr:to>
      <xdr:col>2</xdr:col>
      <xdr:colOff>2545977</xdr:colOff>
      <xdr:row>0</xdr:row>
      <xdr:rowOff>905438</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263152" y="71719"/>
          <a:ext cx="833719" cy="8337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181738</xdr:colOff>
      <xdr:row>0</xdr:row>
      <xdr:rowOff>158918</xdr:rowOff>
    </xdr:from>
    <xdr:to>
      <xdr:col>2</xdr:col>
      <xdr:colOff>1550179</xdr:colOff>
      <xdr:row>0</xdr:row>
      <xdr:rowOff>948629</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738" y="158918"/>
          <a:ext cx="3014585" cy="789711"/>
        </a:xfrm>
        <a:prstGeom prst="rect">
          <a:avLst/>
        </a:prstGeom>
        <a:noFill/>
      </xdr:spPr>
    </xdr:pic>
    <xdr:clientData/>
  </xdr:twoCellAnchor>
  <xdr:twoCellAnchor editAs="oneCell">
    <xdr:from>
      <xdr:col>2</xdr:col>
      <xdr:colOff>1671022</xdr:colOff>
      <xdr:row>0</xdr:row>
      <xdr:rowOff>152402</xdr:rowOff>
    </xdr:from>
    <xdr:to>
      <xdr:col>3</xdr:col>
      <xdr:colOff>589749</xdr:colOff>
      <xdr:row>0</xdr:row>
      <xdr:rowOff>901512</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21916" y="152402"/>
          <a:ext cx="758413" cy="7491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181738</xdr:colOff>
      <xdr:row>0</xdr:row>
      <xdr:rowOff>158918</xdr:rowOff>
    </xdr:from>
    <xdr:to>
      <xdr:col>2</xdr:col>
      <xdr:colOff>1645429</xdr:colOff>
      <xdr:row>0</xdr:row>
      <xdr:rowOff>948629</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738" y="158918"/>
          <a:ext cx="3018171" cy="789711"/>
        </a:xfrm>
        <a:prstGeom prst="rect">
          <a:avLst/>
        </a:prstGeom>
        <a:noFill/>
      </xdr:spPr>
    </xdr:pic>
    <xdr:clientData/>
  </xdr:twoCellAnchor>
  <xdr:twoCellAnchor editAs="oneCell">
    <xdr:from>
      <xdr:col>2</xdr:col>
      <xdr:colOff>1703294</xdr:colOff>
      <xdr:row>0</xdr:row>
      <xdr:rowOff>125506</xdr:rowOff>
    </xdr:from>
    <xdr:to>
      <xdr:col>2</xdr:col>
      <xdr:colOff>2515717</xdr:colOff>
      <xdr:row>0</xdr:row>
      <xdr:rowOff>932329</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54188" y="125506"/>
          <a:ext cx="812423" cy="8068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181738</xdr:colOff>
      <xdr:row>0</xdr:row>
      <xdr:rowOff>158918</xdr:rowOff>
    </xdr:from>
    <xdr:to>
      <xdr:col>2</xdr:col>
      <xdr:colOff>1645429</xdr:colOff>
      <xdr:row>0</xdr:row>
      <xdr:rowOff>948629</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738" y="158918"/>
          <a:ext cx="3018171" cy="789711"/>
        </a:xfrm>
        <a:prstGeom prst="rect">
          <a:avLst/>
        </a:prstGeom>
        <a:noFill/>
      </xdr:spPr>
    </xdr:pic>
    <xdr:clientData/>
  </xdr:twoCellAnchor>
  <xdr:twoCellAnchor editAs="oneCell">
    <xdr:from>
      <xdr:col>2</xdr:col>
      <xdr:colOff>1721224</xdr:colOff>
      <xdr:row>0</xdr:row>
      <xdr:rowOff>62756</xdr:rowOff>
    </xdr:from>
    <xdr:to>
      <xdr:col>2</xdr:col>
      <xdr:colOff>2510117</xdr:colOff>
      <xdr:row>0</xdr:row>
      <xdr:rowOff>851649</xdr:rowOff>
    </xdr:to>
    <xdr:pic>
      <xdr:nvPicPr>
        <xdr:cNvPr id="4" name="Pictur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272118" y="62756"/>
          <a:ext cx="788893" cy="78889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857250</xdr:colOff>
      <xdr:row>2</xdr:row>
      <xdr:rowOff>161926</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0"/>
          <a:ext cx="2219325" cy="590551"/>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list-of-contracted-projects-interreg-vi-a-2808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1"/>
      <sheetName val="PO2"/>
      <sheetName val="PO3"/>
      <sheetName val="PO4"/>
      <sheetName val="Integrated situation"/>
    </sheetNames>
    <sheetDataSet>
      <sheetData sheetId="0">
        <row r="9">
          <cell r="P9">
            <v>12854287.34</v>
          </cell>
          <cell r="R9">
            <v>10283429.859999999</v>
          </cell>
        </row>
      </sheetData>
      <sheetData sheetId="1">
        <row r="38">
          <cell r="P38">
            <v>49039958.240000002</v>
          </cell>
        </row>
      </sheetData>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5"/>
  <sheetViews>
    <sheetView view="pageBreakPreview" topLeftCell="K7" zoomScale="85" zoomScaleNormal="85" zoomScaleSheetLayoutView="85" zoomScalePageLayoutView="70" workbookViewId="0">
      <selection activeCell="A9" sqref="A9:XFD9"/>
    </sheetView>
  </sheetViews>
  <sheetFormatPr defaultRowHeight="12.75" x14ac:dyDescent="0.2"/>
  <cols>
    <col min="1" max="1" width="9.28515625" style="1" customWidth="1"/>
    <col min="2" max="2" width="13.28515625" style="1" customWidth="1"/>
    <col min="3" max="3" width="38.85546875" style="2" customWidth="1"/>
    <col min="4" max="4" width="14.7109375" style="2" customWidth="1"/>
    <col min="5" max="5" width="13.7109375" style="2" customWidth="1"/>
    <col min="6" max="6" width="30.7109375" style="3" customWidth="1"/>
    <col min="7" max="7" width="40.85546875" style="3" customWidth="1"/>
    <col min="8" max="8" width="21.28515625" style="1" customWidth="1"/>
    <col min="9" max="9" width="13.5703125" style="1" customWidth="1"/>
    <col min="10" max="10" width="14.140625" style="1" customWidth="1"/>
    <col min="11" max="11" width="15.7109375" style="1" customWidth="1"/>
    <col min="12" max="12" width="26.5703125" style="4" customWidth="1"/>
    <col min="13" max="13" width="12.85546875" style="1" customWidth="1"/>
    <col min="14" max="14" width="16.28515625" style="1" customWidth="1"/>
    <col min="15" max="15" width="20.5703125" style="1" customWidth="1"/>
    <col min="16" max="17" width="20.7109375" style="1" customWidth="1"/>
    <col min="18" max="18" width="23" style="1" customWidth="1"/>
    <col min="19" max="19" width="10.140625" style="1" customWidth="1"/>
    <col min="20" max="20" width="22.140625" style="1" customWidth="1"/>
    <col min="21" max="21" width="14.7109375" style="1" customWidth="1"/>
    <col min="22" max="22" width="21.85546875" style="1" customWidth="1"/>
    <col min="23" max="23" width="12.42578125" style="1" customWidth="1"/>
    <col min="24" max="24" width="20.5703125" style="1" customWidth="1"/>
    <col min="25" max="25" width="21.85546875" style="1" customWidth="1"/>
    <col min="26" max="26" width="14" style="1" bestFit="1" customWidth="1"/>
    <col min="27" max="262" width="8.85546875" style="1"/>
    <col min="263" max="263" width="11.28515625" style="1" customWidth="1"/>
    <col min="264" max="264" width="19.42578125" style="1" customWidth="1"/>
    <col min="265" max="265" width="38.85546875" style="1" customWidth="1"/>
    <col min="266" max="266" width="34" style="1" customWidth="1"/>
    <col min="267" max="267" width="22.5703125" style="1" customWidth="1"/>
    <col min="268" max="268" width="13.5703125" style="1" customWidth="1"/>
    <col min="269" max="269" width="14.140625" style="1" customWidth="1"/>
    <col min="270" max="270" width="26.5703125" style="1" customWidth="1"/>
    <col min="271" max="271" width="12.85546875" style="1" customWidth="1"/>
    <col min="272" max="272" width="16.28515625" style="1" customWidth="1"/>
    <col min="273" max="273" width="18.42578125" style="1" customWidth="1"/>
    <col min="274" max="274" width="20.7109375" style="1" customWidth="1"/>
    <col min="275" max="275" width="25.140625" style="1" customWidth="1"/>
    <col min="276" max="276" width="10.140625" style="1" customWidth="1"/>
    <col min="277" max="277" width="22.140625" style="1" customWidth="1"/>
    <col min="278" max="278" width="19.5703125" style="1" customWidth="1"/>
    <col min="279" max="279" width="21.85546875" style="1" customWidth="1"/>
    <col min="280" max="280" width="16.140625" style="1" customWidth="1"/>
    <col min="281" max="281" width="24.140625" style="1" customWidth="1"/>
    <col min="282" max="282" width="14" style="1" bestFit="1" customWidth="1"/>
    <col min="283" max="518" width="8.85546875" style="1"/>
    <col min="519" max="519" width="11.28515625" style="1" customWidth="1"/>
    <col min="520" max="520" width="19.42578125" style="1" customWidth="1"/>
    <col min="521" max="521" width="38.85546875" style="1" customWidth="1"/>
    <col min="522" max="522" width="34" style="1" customWidth="1"/>
    <col min="523" max="523" width="22.5703125" style="1" customWidth="1"/>
    <col min="524" max="524" width="13.5703125" style="1" customWidth="1"/>
    <col min="525" max="525" width="14.140625" style="1" customWidth="1"/>
    <col min="526" max="526" width="26.5703125" style="1" customWidth="1"/>
    <col min="527" max="527" width="12.85546875" style="1" customWidth="1"/>
    <col min="528" max="528" width="16.28515625" style="1" customWidth="1"/>
    <col min="529" max="529" width="18.42578125" style="1" customWidth="1"/>
    <col min="530" max="530" width="20.7109375" style="1" customWidth="1"/>
    <col min="531" max="531" width="25.140625" style="1" customWidth="1"/>
    <col min="532" max="532" width="10.140625" style="1" customWidth="1"/>
    <col min="533" max="533" width="22.140625" style="1" customWidth="1"/>
    <col min="534" max="534" width="19.5703125" style="1" customWidth="1"/>
    <col min="535" max="535" width="21.85546875" style="1" customWidth="1"/>
    <col min="536" max="536" width="16.140625" style="1" customWidth="1"/>
    <col min="537" max="537" width="24.140625" style="1" customWidth="1"/>
    <col min="538" max="538" width="14" style="1" bestFit="1" customWidth="1"/>
    <col min="539" max="774" width="8.85546875" style="1"/>
    <col min="775" max="775" width="11.28515625" style="1" customWidth="1"/>
    <col min="776" max="776" width="19.42578125" style="1" customWidth="1"/>
    <col min="777" max="777" width="38.85546875" style="1" customWidth="1"/>
    <col min="778" max="778" width="34" style="1" customWidth="1"/>
    <col min="779" max="779" width="22.5703125" style="1" customWidth="1"/>
    <col min="780" max="780" width="13.5703125" style="1" customWidth="1"/>
    <col min="781" max="781" width="14.140625" style="1" customWidth="1"/>
    <col min="782" max="782" width="26.5703125" style="1" customWidth="1"/>
    <col min="783" max="783" width="12.85546875" style="1" customWidth="1"/>
    <col min="784" max="784" width="16.28515625" style="1" customWidth="1"/>
    <col min="785" max="785" width="18.42578125" style="1" customWidth="1"/>
    <col min="786" max="786" width="20.7109375" style="1" customWidth="1"/>
    <col min="787" max="787" width="25.140625" style="1" customWidth="1"/>
    <col min="788" max="788" width="10.140625" style="1" customWidth="1"/>
    <col min="789" max="789" width="22.140625" style="1" customWidth="1"/>
    <col min="790" max="790" width="19.5703125" style="1" customWidth="1"/>
    <col min="791" max="791" width="21.85546875" style="1" customWidth="1"/>
    <col min="792" max="792" width="16.140625" style="1" customWidth="1"/>
    <col min="793" max="793" width="24.140625" style="1" customWidth="1"/>
    <col min="794" max="794" width="14" style="1" bestFit="1" customWidth="1"/>
    <col min="795" max="1030" width="8.85546875" style="1"/>
    <col min="1031" max="1031" width="11.28515625" style="1" customWidth="1"/>
    <col min="1032" max="1032" width="19.42578125" style="1" customWidth="1"/>
    <col min="1033" max="1033" width="38.85546875" style="1" customWidth="1"/>
    <col min="1034" max="1034" width="34" style="1" customWidth="1"/>
    <col min="1035" max="1035" width="22.5703125" style="1" customWidth="1"/>
    <col min="1036" max="1036" width="13.5703125" style="1" customWidth="1"/>
    <col min="1037" max="1037" width="14.140625" style="1" customWidth="1"/>
    <col min="1038" max="1038" width="26.5703125" style="1" customWidth="1"/>
    <col min="1039" max="1039" width="12.85546875" style="1" customWidth="1"/>
    <col min="1040" max="1040" width="16.28515625" style="1" customWidth="1"/>
    <col min="1041" max="1041" width="18.42578125" style="1" customWidth="1"/>
    <col min="1042" max="1042" width="20.7109375" style="1" customWidth="1"/>
    <col min="1043" max="1043" width="25.140625" style="1" customWidth="1"/>
    <col min="1044" max="1044" width="10.140625" style="1" customWidth="1"/>
    <col min="1045" max="1045" width="22.140625" style="1" customWidth="1"/>
    <col min="1046" max="1046" width="19.5703125" style="1" customWidth="1"/>
    <col min="1047" max="1047" width="21.85546875" style="1" customWidth="1"/>
    <col min="1048" max="1048" width="16.140625" style="1" customWidth="1"/>
    <col min="1049" max="1049" width="24.140625" style="1" customWidth="1"/>
    <col min="1050" max="1050" width="14" style="1" bestFit="1" customWidth="1"/>
    <col min="1051" max="1286" width="8.85546875" style="1"/>
    <col min="1287" max="1287" width="11.28515625" style="1" customWidth="1"/>
    <col min="1288" max="1288" width="19.42578125" style="1" customWidth="1"/>
    <col min="1289" max="1289" width="38.85546875" style="1" customWidth="1"/>
    <col min="1290" max="1290" width="34" style="1" customWidth="1"/>
    <col min="1291" max="1291" width="22.5703125" style="1" customWidth="1"/>
    <col min="1292" max="1292" width="13.5703125" style="1" customWidth="1"/>
    <col min="1293" max="1293" width="14.140625" style="1" customWidth="1"/>
    <col min="1294" max="1294" width="26.5703125" style="1" customWidth="1"/>
    <col min="1295" max="1295" width="12.85546875" style="1" customWidth="1"/>
    <col min="1296" max="1296" width="16.28515625" style="1" customWidth="1"/>
    <col min="1297" max="1297" width="18.42578125" style="1" customWidth="1"/>
    <col min="1298" max="1298" width="20.7109375" style="1" customWidth="1"/>
    <col min="1299" max="1299" width="25.140625" style="1" customWidth="1"/>
    <col min="1300" max="1300" width="10.140625" style="1" customWidth="1"/>
    <col min="1301" max="1301" width="22.140625" style="1" customWidth="1"/>
    <col min="1302" max="1302" width="19.5703125" style="1" customWidth="1"/>
    <col min="1303" max="1303" width="21.85546875" style="1" customWidth="1"/>
    <col min="1304" max="1304" width="16.140625" style="1" customWidth="1"/>
    <col min="1305" max="1305" width="24.140625" style="1" customWidth="1"/>
    <col min="1306" max="1306" width="14" style="1" bestFit="1" customWidth="1"/>
    <col min="1307" max="1542" width="8.85546875" style="1"/>
    <col min="1543" max="1543" width="11.28515625" style="1" customWidth="1"/>
    <col min="1544" max="1544" width="19.42578125" style="1" customWidth="1"/>
    <col min="1545" max="1545" width="38.85546875" style="1" customWidth="1"/>
    <col min="1546" max="1546" width="34" style="1" customWidth="1"/>
    <col min="1547" max="1547" width="22.5703125" style="1" customWidth="1"/>
    <col min="1548" max="1548" width="13.5703125" style="1" customWidth="1"/>
    <col min="1549" max="1549" width="14.140625" style="1" customWidth="1"/>
    <col min="1550" max="1550" width="26.5703125" style="1" customWidth="1"/>
    <col min="1551" max="1551" width="12.85546875" style="1" customWidth="1"/>
    <col min="1552" max="1552" width="16.28515625" style="1" customWidth="1"/>
    <col min="1553" max="1553" width="18.42578125" style="1" customWidth="1"/>
    <col min="1554" max="1554" width="20.7109375" style="1" customWidth="1"/>
    <col min="1555" max="1555" width="25.140625" style="1" customWidth="1"/>
    <col min="1556" max="1556" width="10.140625" style="1" customWidth="1"/>
    <col min="1557" max="1557" width="22.140625" style="1" customWidth="1"/>
    <col min="1558" max="1558" width="19.5703125" style="1" customWidth="1"/>
    <col min="1559" max="1559" width="21.85546875" style="1" customWidth="1"/>
    <col min="1560" max="1560" width="16.140625" style="1" customWidth="1"/>
    <col min="1561" max="1561" width="24.140625" style="1" customWidth="1"/>
    <col min="1562" max="1562" width="14" style="1" bestFit="1" customWidth="1"/>
    <col min="1563" max="1798" width="8.85546875" style="1"/>
    <col min="1799" max="1799" width="11.28515625" style="1" customWidth="1"/>
    <col min="1800" max="1800" width="19.42578125" style="1" customWidth="1"/>
    <col min="1801" max="1801" width="38.85546875" style="1" customWidth="1"/>
    <col min="1802" max="1802" width="34" style="1" customWidth="1"/>
    <col min="1803" max="1803" width="22.5703125" style="1" customWidth="1"/>
    <col min="1804" max="1804" width="13.5703125" style="1" customWidth="1"/>
    <col min="1805" max="1805" width="14.140625" style="1" customWidth="1"/>
    <col min="1806" max="1806" width="26.5703125" style="1" customWidth="1"/>
    <col min="1807" max="1807" width="12.85546875" style="1" customWidth="1"/>
    <col min="1808" max="1808" width="16.28515625" style="1" customWidth="1"/>
    <col min="1809" max="1809" width="18.42578125" style="1" customWidth="1"/>
    <col min="1810" max="1810" width="20.7109375" style="1" customWidth="1"/>
    <col min="1811" max="1811" width="25.140625" style="1" customWidth="1"/>
    <col min="1812" max="1812" width="10.140625" style="1" customWidth="1"/>
    <col min="1813" max="1813" width="22.140625" style="1" customWidth="1"/>
    <col min="1814" max="1814" width="19.5703125" style="1" customWidth="1"/>
    <col min="1815" max="1815" width="21.85546875" style="1" customWidth="1"/>
    <col min="1816" max="1816" width="16.140625" style="1" customWidth="1"/>
    <col min="1817" max="1817" width="24.140625" style="1" customWidth="1"/>
    <col min="1818" max="1818" width="14" style="1" bestFit="1" customWidth="1"/>
    <col min="1819" max="2054" width="8.85546875" style="1"/>
    <col min="2055" max="2055" width="11.28515625" style="1" customWidth="1"/>
    <col min="2056" max="2056" width="19.42578125" style="1" customWidth="1"/>
    <col min="2057" max="2057" width="38.85546875" style="1" customWidth="1"/>
    <col min="2058" max="2058" width="34" style="1" customWidth="1"/>
    <col min="2059" max="2059" width="22.5703125" style="1" customWidth="1"/>
    <col min="2060" max="2060" width="13.5703125" style="1" customWidth="1"/>
    <col min="2061" max="2061" width="14.140625" style="1" customWidth="1"/>
    <col min="2062" max="2062" width="26.5703125" style="1" customWidth="1"/>
    <col min="2063" max="2063" width="12.85546875" style="1" customWidth="1"/>
    <col min="2064" max="2064" width="16.28515625" style="1" customWidth="1"/>
    <col min="2065" max="2065" width="18.42578125" style="1" customWidth="1"/>
    <col min="2066" max="2066" width="20.7109375" style="1" customWidth="1"/>
    <col min="2067" max="2067" width="25.140625" style="1" customWidth="1"/>
    <col min="2068" max="2068" width="10.140625" style="1" customWidth="1"/>
    <col min="2069" max="2069" width="22.140625" style="1" customWidth="1"/>
    <col min="2070" max="2070" width="19.5703125" style="1" customWidth="1"/>
    <col min="2071" max="2071" width="21.85546875" style="1" customWidth="1"/>
    <col min="2072" max="2072" width="16.140625" style="1" customWidth="1"/>
    <col min="2073" max="2073" width="24.140625" style="1" customWidth="1"/>
    <col min="2074" max="2074" width="14" style="1" bestFit="1" customWidth="1"/>
    <col min="2075" max="2310" width="8.85546875" style="1"/>
    <col min="2311" max="2311" width="11.28515625" style="1" customWidth="1"/>
    <col min="2312" max="2312" width="19.42578125" style="1" customWidth="1"/>
    <col min="2313" max="2313" width="38.85546875" style="1" customWidth="1"/>
    <col min="2314" max="2314" width="34" style="1" customWidth="1"/>
    <col min="2315" max="2315" width="22.5703125" style="1" customWidth="1"/>
    <col min="2316" max="2316" width="13.5703125" style="1" customWidth="1"/>
    <col min="2317" max="2317" width="14.140625" style="1" customWidth="1"/>
    <col min="2318" max="2318" width="26.5703125" style="1" customWidth="1"/>
    <col min="2319" max="2319" width="12.85546875" style="1" customWidth="1"/>
    <col min="2320" max="2320" width="16.28515625" style="1" customWidth="1"/>
    <col min="2321" max="2321" width="18.42578125" style="1" customWidth="1"/>
    <col min="2322" max="2322" width="20.7109375" style="1" customWidth="1"/>
    <col min="2323" max="2323" width="25.140625" style="1" customWidth="1"/>
    <col min="2324" max="2324" width="10.140625" style="1" customWidth="1"/>
    <col min="2325" max="2325" width="22.140625" style="1" customWidth="1"/>
    <col min="2326" max="2326" width="19.5703125" style="1" customWidth="1"/>
    <col min="2327" max="2327" width="21.85546875" style="1" customWidth="1"/>
    <col min="2328" max="2328" width="16.140625" style="1" customWidth="1"/>
    <col min="2329" max="2329" width="24.140625" style="1" customWidth="1"/>
    <col min="2330" max="2330" width="14" style="1" bestFit="1" customWidth="1"/>
    <col min="2331" max="2566" width="8.85546875" style="1"/>
    <col min="2567" max="2567" width="11.28515625" style="1" customWidth="1"/>
    <col min="2568" max="2568" width="19.42578125" style="1" customWidth="1"/>
    <col min="2569" max="2569" width="38.85546875" style="1" customWidth="1"/>
    <col min="2570" max="2570" width="34" style="1" customWidth="1"/>
    <col min="2571" max="2571" width="22.5703125" style="1" customWidth="1"/>
    <col min="2572" max="2572" width="13.5703125" style="1" customWidth="1"/>
    <col min="2573" max="2573" width="14.140625" style="1" customWidth="1"/>
    <col min="2574" max="2574" width="26.5703125" style="1" customWidth="1"/>
    <col min="2575" max="2575" width="12.85546875" style="1" customWidth="1"/>
    <col min="2576" max="2576" width="16.28515625" style="1" customWidth="1"/>
    <col min="2577" max="2577" width="18.42578125" style="1" customWidth="1"/>
    <col min="2578" max="2578" width="20.7109375" style="1" customWidth="1"/>
    <col min="2579" max="2579" width="25.140625" style="1" customWidth="1"/>
    <col min="2580" max="2580" width="10.140625" style="1" customWidth="1"/>
    <col min="2581" max="2581" width="22.140625" style="1" customWidth="1"/>
    <col min="2582" max="2582" width="19.5703125" style="1" customWidth="1"/>
    <col min="2583" max="2583" width="21.85546875" style="1" customWidth="1"/>
    <col min="2584" max="2584" width="16.140625" style="1" customWidth="1"/>
    <col min="2585" max="2585" width="24.140625" style="1" customWidth="1"/>
    <col min="2586" max="2586" width="14" style="1" bestFit="1" customWidth="1"/>
    <col min="2587" max="2822" width="8.85546875" style="1"/>
    <col min="2823" max="2823" width="11.28515625" style="1" customWidth="1"/>
    <col min="2824" max="2824" width="19.42578125" style="1" customWidth="1"/>
    <col min="2825" max="2825" width="38.85546875" style="1" customWidth="1"/>
    <col min="2826" max="2826" width="34" style="1" customWidth="1"/>
    <col min="2827" max="2827" width="22.5703125" style="1" customWidth="1"/>
    <col min="2828" max="2828" width="13.5703125" style="1" customWidth="1"/>
    <col min="2829" max="2829" width="14.140625" style="1" customWidth="1"/>
    <col min="2830" max="2830" width="26.5703125" style="1" customWidth="1"/>
    <col min="2831" max="2831" width="12.85546875" style="1" customWidth="1"/>
    <col min="2832" max="2832" width="16.28515625" style="1" customWidth="1"/>
    <col min="2833" max="2833" width="18.42578125" style="1" customWidth="1"/>
    <col min="2834" max="2834" width="20.7109375" style="1" customWidth="1"/>
    <col min="2835" max="2835" width="25.140625" style="1" customWidth="1"/>
    <col min="2836" max="2836" width="10.140625" style="1" customWidth="1"/>
    <col min="2837" max="2837" width="22.140625" style="1" customWidth="1"/>
    <col min="2838" max="2838" width="19.5703125" style="1" customWidth="1"/>
    <col min="2839" max="2839" width="21.85546875" style="1" customWidth="1"/>
    <col min="2840" max="2840" width="16.140625" style="1" customWidth="1"/>
    <col min="2841" max="2841" width="24.140625" style="1" customWidth="1"/>
    <col min="2842" max="2842" width="14" style="1" bestFit="1" customWidth="1"/>
    <col min="2843" max="3078" width="8.85546875" style="1"/>
    <col min="3079" max="3079" width="11.28515625" style="1" customWidth="1"/>
    <col min="3080" max="3080" width="19.42578125" style="1" customWidth="1"/>
    <col min="3081" max="3081" width="38.85546875" style="1" customWidth="1"/>
    <col min="3082" max="3082" width="34" style="1" customWidth="1"/>
    <col min="3083" max="3083" width="22.5703125" style="1" customWidth="1"/>
    <col min="3084" max="3084" width="13.5703125" style="1" customWidth="1"/>
    <col min="3085" max="3085" width="14.140625" style="1" customWidth="1"/>
    <col min="3086" max="3086" width="26.5703125" style="1" customWidth="1"/>
    <col min="3087" max="3087" width="12.85546875" style="1" customWidth="1"/>
    <col min="3088" max="3088" width="16.28515625" style="1" customWidth="1"/>
    <col min="3089" max="3089" width="18.42578125" style="1" customWidth="1"/>
    <col min="3090" max="3090" width="20.7109375" style="1" customWidth="1"/>
    <col min="3091" max="3091" width="25.140625" style="1" customWidth="1"/>
    <col min="3092" max="3092" width="10.140625" style="1" customWidth="1"/>
    <col min="3093" max="3093" width="22.140625" style="1" customWidth="1"/>
    <col min="3094" max="3094" width="19.5703125" style="1" customWidth="1"/>
    <col min="3095" max="3095" width="21.85546875" style="1" customWidth="1"/>
    <col min="3096" max="3096" width="16.140625" style="1" customWidth="1"/>
    <col min="3097" max="3097" width="24.140625" style="1" customWidth="1"/>
    <col min="3098" max="3098" width="14" style="1" bestFit="1" customWidth="1"/>
    <col min="3099" max="3334" width="8.85546875" style="1"/>
    <col min="3335" max="3335" width="11.28515625" style="1" customWidth="1"/>
    <col min="3336" max="3336" width="19.42578125" style="1" customWidth="1"/>
    <col min="3337" max="3337" width="38.85546875" style="1" customWidth="1"/>
    <col min="3338" max="3338" width="34" style="1" customWidth="1"/>
    <col min="3339" max="3339" width="22.5703125" style="1" customWidth="1"/>
    <col min="3340" max="3340" width="13.5703125" style="1" customWidth="1"/>
    <col min="3341" max="3341" width="14.140625" style="1" customWidth="1"/>
    <col min="3342" max="3342" width="26.5703125" style="1" customWidth="1"/>
    <col min="3343" max="3343" width="12.85546875" style="1" customWidth="1"/>
    <col min="3344" max="3344" width="16.28515625" style="1" customWidth="1"/>
    <col min="3345" max="3345" width="18.42578125" style="1" customWidth="1"/>
    <col min="3346" max="3346" width="20.7109375" style="1" customWidth="1"/>
    <col min="3347" max="3347" width="25.140625" style="1" customWidth="1"/>
    <col min="3348" max="3348" width="10.140625" style="1" customWidth="1"/>
    <col min="3349" max="3349" width="22.140625" style="1" customWidth="1"/>
    <col min="3350" max="3350" width="19.5703125" style="1" customWidth="1"/>
    <col min="3351" max="3351" width="21.85546875" style="1" customWidth="1"/>
    <col min="3352" max="3352" width="16.140625" style="1" customWidth="1"/>
    <col min="3353" max="3353" width="24.140625" style="1" customWidth="1"/>
    <col min="3354" max="3354" width="14" style="1" bestFit="1" customWidth="1"/>
    <col min="3355" max="3590" width="8.85546875" style="1"/>
    <col min="3591" max="3591" width="11.28515625" style="1" customWidth="1"/>
    <col min="3592" max="3592" width="19.42578125" style="1" customWidth="1"/>
    <col min="3593" max="3593" width="38.85546875" style="1" customWidth="1"/>
    <col min="3594" max="3594" width="34" style="1" customWidth="1"/>
    <col min="3595" max="3595" width="22.5703125" style="1" customWidth="1"/>
    <col min="3596" max="3596" width="13.5703125" style="1" customWidth="1"/>
    <col min="3597" max="3597" width="14.140625" style="1" customWidth="1"/>
    <col min="3598" max="3598" width="26.5703125" style="1" customWidth="1"/>
    <col min="3599" max="3599" width="12.85546875" style="1" customWidth="1"/>
    <col min="3600" max="3600" width="16.28515625" style="1" customWidth="1"/>
    <col min="3601" max="3601" width="18.42578125" style="1" customWidth="1"/>
    <col min="3602" max="3602" width="20.7109375" style="1" customWidth="1"/>
    <col min="3603" max="3603" width="25.140625" style="1" customWidth="1"/>
    <col min="3604" max="3604" width="10.140625" style="1" customWidth="1"/>
    <col min="3605" max="3605" width="22.140625" style="1" customWidth="1"/>
    <col min="3606" max="3606" width="19.5703125" style="1" customWidth="1"/>
    <col min="3607" max="3607" width="21.85546875" style="1" customWidth="1"/>
    <col min="3608" max="3608" width="16.140625" style="1" customWidth="1"/>
    <col min="3609" max="3609" width="24.140625" style="1" customWidth="1"/>
    <col min="3610" max="3610" width="14" style="1" bestFit="1" customWidth="1"/>
    <col min="3611" max="3846" width="8.85546875" style="1"/>
    <col min="3847" max="3847" width="11.28515625" style="1" customWidth="1"/>
    <col min="3848" max="3848" width="19.42578125" style="1" customWidth="1"/>
    <col min="3849" max="3849" width="38.85546875" style="1" customWidth="1"/>
    <col min="3850" max="3850" width="34" style="1" customWidth="1"/>
    <col min="3851" max="3851" width="22.5703125" style="1" customWidth="1"/>
    <col min="3852" max="3852" width="13.5703125" style="1" customWidth="1"/>
    <col min="3853" max="3853" width="14.140625" style="1" customWidth="1"/>
    <col min="3854" max="3854" width="26.5703125" style="1" customWidth="1"/>
    <col min="3855" max="3855" width="12.85546875" style="1" customWidth="1"/>
    <col min="3856" max="3856" width="16.28515625" style="1" customWidth="1"/>
    <col min="3857" max="3857" width="18.42578125" style="1" customWidth="1"/>
    <col min="3858" max="3858" width="20.7109375" style="1" customWidth="1"/>
    <col min="3859" max="3859" width="25.140625" style="1" customWidth="1"/>
    <col min="3860" max="3860" width="10.140625" style="1" customWidth="1"/>
    <col min="3861" max="3861" width="22.140625" style="1" customWidth="1"/>
    <col min="3862" max="3862" width="19.5703125" style="1" customWidth="1"/>
    <col min="3863" max="3863" width="21.85546875" style="1" customWidth="1"/>
    <col min="3864" max="3864" width="16.140625" style="1" customWidth="1"/>
    <col min="3865" max="3865" width="24.140625" style="1" customWidth="1"/>
    <col min="3866" max="3866" width="14" style="1" bestFit="1" customWidth="1"/>
    <col min="3867" max="4102" width="8.85546875" style="1"/>
    <col min="4103" max="4103" width="11.28515625" style="1" customWidth="1"/>
    <col min="4104" max="4104" width="19.42578125" style="1" customWidth="1"/>
    <col min="4105" max="4105" width="38.85546875" style="1" customWidth="1"/>
    <col min="4106" max="4106" width="34" style="1" customWidth="1"/>
    <col min="4107" max="4107" width="22.5703125" style="1" customWidth="1"/>
    <col min="4108" max="4108" width="13.5703125" style="1" customWidth="1"/>
    <col min="4109" max="4109" width="14.140625" style="1" customWidth="1"/>
    <col min="4110" max="4110" width="26.5703125" style="1" customWidth="1"/>
    <col min="4111" max="4111" width="12.85546875" style="1" customWidth="1"/>
    <col min="4112" max="4112" width="16.28515625" style="1" customWidth="1"/>
    <col min="4113" max="4113" width="18.42578125" style="1" customWidth="1"/>
    <col min="4114" max="4114" width="20.7109375" style="1" customWidth="1"/>
    <col min="4115" max="4115" width="25.140625" style="1" customWidth="1"/>
    <col min="4116" max="4116" width="10.140625" style="1" customWidth="1"/>
    <col min="4117" max="4117" width="22.140625" style="1" customWidth="1"/>
    <col min="4118" max="4118" width="19.5703125" style="1" customWidth="1"/>
    <col min="4119" max="4119" width="21.85546875" style="1" customWidth="1"/>
    <col min="4120" max="4120" width="16.140625" style="1" customWidth="1"/>
    <col min="4121" max="4121" width="24.140625" style="1" customWidth="1"/>
    <col min="4122" max="4122" width="14" style="1" bestFit="1" customWidth="1"/>
    <col min="4123" max="4358" width="8.85546875" style="1"/>
    <col min="4359" max="4359" width="11.28515625" style="1" customWidth="1"/>
    <col min="4360" max="4360" width="19.42578125" style="1" customWidth="1"/>
    <col min="4361" max="4361" width="38.85546875" style="1" customWidth="1"/>
    <col min="4362" max="4362" width="34" style="1" customWidth="1"/>
    <col min="4363" max="4363" width="22.5703125" style="1" customWidth="1"/>
    <col min="4364" max="4364" width="13.5703125" style="1" customWidth="1"/>
    <col min="4365" max="4365" width="14.140625" style="1" customWidth="1"/>
    <col min="4366" max="4366" width="26.5703125" style="1" customWidth="1"/>
    <col min="4367" max="4367" width="12.85546875" style="1" customWidth="1"/>
    <col min="4368" max="4368" width="16.28515625" style="1" customWidth="1"/>
    <col min="4369" max="4369" width="18.42578125" style="1" customWidth="1"/>
    <col min="4370" max="4370" width="20.7109375" style="1" customWidth="1"/>
    <col min="4371" max="4371" width="25.140625" style="1" customWidth="1"/>
    <col min="4372" max="4372" width="10.140625" style="1" customWidth="1"/>
    <col min="4373" max="4373" width="22.140625" style="1" customWidth="1"/>
    <col min="4374" max="4374" width="19.5703125" style="1" customWidth="1"/>
    <col min="4375" max="4375" width="21.85546875" style="1" customWidth="1"/>
    <col min="4376" max="4376" width="16.140625" style="1" customWidth="1"/>
    <col min="4377" max="4377" width="24.140625" style="1" customWidth="1"/>
    <col min="4378" max="4378" width="14" style="1" bestFit="1" customWidth="1"/>
    <col min="4379" max="4614" width="8.85546875" style="1"/>
    <col min="4615" max="4615" width="11.28515625" style="1" customWidth="1"/>
    <col min="4616" max="4616" width="19.42578125" style="1" customWidth="1"/>
    <col min="4617" max="4617" width="38.85546875" style="1" customWidth="1"/>
    <col min="4618" max="4618" width="34" style="1" customWidth="1"/>
    <col min="4619" max="4619" width="22.5703125" style="1" customWidth="1"/>
    <col min="4620" max="4620" width="13.5703125" style="1" customWidth="1"/>
    <col min="4621" max="4621" width="14.140625" style="1" customWidth="1"/>
    <col min="4622" max="4622" width="26.5703125" style="1" customWidth="1"/>
    <col min="4623" max="4623" width="12.85546875" style="1" customWidth="1"/>
    <col min="4624" max="4624" width="16.28515625" style="1" customWidth="1"/>
    <col min="4625" max="4625" width="18.42578125" style="1" customWidth="1"/>
    <col min="4626" max="4626" width="20.7109375" style="1" customWidth="1"/>
    <col min="4627" max="4627" width="25.140625" style="1" customWidth="1"/>
    <col min="4628" max="4628" width="10.140625" style="1" customWidth="1"/>
    <col min="4629" max="4629" width="22.140625" style="1" customWidth="1"/>
    <col min="4630" max="4630" width="19.5703125" style="1" customWidth="1"/>
    <col min="4631" max="4631" width="21.85546875" style="1" customWidth="1"/>
    <col min="4632" max="4632" width="16.140625" style="1" customWidth="1"/>
    <col min="4633" max="4633" width="24.140625" style="1" customWidth="1"/>
    <col min="4634" max="4634" width="14" style="1" bestFit="1" customWidth="1"/>
    <col min="4635" max="4870" width="8.85546875" style="1"/>
    <col min="4871" max="4871" width="11.28515625" style="1" customWidth="1"/>
    <col min="4872" max="4872" width="19.42578125" style="1" customWidth="1"/>
    <col min="4873" max="4873" width="38.85546875" style="1" customWidth="1"/>
    <col min="4874" max="4874" width="34" style="1" customWidth="1"/>
    <col min="4875" max="4875" width="22.5703125" style="1" customWidth="1"/>
    <col min="4876" max="4876" width="13.5703125" style="1" customWidth="1"/>
    <col min="4877" max="4877" width="14.140625" style="1" customWidth="1"/>
    <col min="4878" max="4878" width="26.5703125" style="1" customWidth="1"/>
    <col min="4879" max="4879" width="12.85546875" style="1" customWidth="1"/>
    <col min="4880" max="4880" width="16.28515625" style="1" customWidth="1"/>
    <col min="4881" max="4881" width="18.42578125" style="1" customWidth="1"/>
    <col min="4882" max="4882" width="20.7109375" style="1" customWidth="1"/>
    <col min="4883" max="4883" width="25.140625" style="1" customWidth="1"/>
    <col min="4884" max="4884" width="10.140625" style="1" customWidth="1"/>
    <col min="4885" max="4885" width="22.140625" style="1" customWidth="1"/>
    <col min="4886" max="4886" width="19.5703125" style="1" customWidth="1"/>
    <col min="4887" max="4887" width="21.85546875" style="1" customWidth="1"/>
    <col min="4888" max="4888" width="16.140625" style="1" customWidth="1"/>
    <col min="4889" max="4889" width="24.140625" style="1" customWidth="1"/>
    <col min="4890" max="4890" width="14" style="1" bestFit="1" customWidth="1"/>
    <col min="4891" max="5126" width="8.85546875" style="1"/>
    <col min="5127" max="5127" width="11.28515625" style="1" customWidth="1"/>
    <col min="5128" max="5128" width="19.42578125" style="1" customWidth="1"/>
    <col min="5129" max="5129" width="38.85546875" style="1" customWidth="1"/>
    <col min="5130" max="5130" width="34" style="1" customWidth="1"/>
    <col min="5131" max="5131" width="22.5703125" style="1" customWidth="1"/>
    <col min="5132" max="5132" width="13.5703125" style="1" customWidth="1"/>
    <col min="5133" max="5133" width="14.140625" style="1" customWidth="1"/>
    <col min="5134" max="5134" width="26.5703125" style="1" customWidth="1"/>
    <col min="5135" max="5135" width="12.85546875" style="1" customWidth="1"/>
    <col min="5136" max="5136" width="16.28515625" style="1" customWidth="1"/>
    <col min="5137" max="5137" width="18.42578125" style="1" customWidth="1"/>
    <col min="5138" max="5138" width="20.7109375" style="1" customWidth="1"/>
    <col min="5139" max="5139" width="25.140625" style="1" customWidth="1"/>
    <col min="5140" max="5140" width="10.140625" style="1" customWidth="1"/>
    <col min="5141" max="5141" width="22.140625" style="1" customWidth="1"/>
    <col min="5142" max="5142" width="19.5703125" style="1" customWidth="1"/>
    <col min="5143" max="5143" width="21.85546875" style="1" customWidth="1"/>
    <col min="5144" max="5144" width="16.140625" style="1" customWidth="1"/>
    <col min="5145" max="5145" width="24.140625" style="1" customWidth="1"/>
    <col min="5146" max="5146" width="14" style="1" bestFit="1" customWidth="1"/>
    <col min="5147" max="5382" width="8.85546875" style="1"/>
    <col min="5383" max="5383" width="11.28515625" style="1" customWidth="1"/>
    <col min="5384" max="5384" width="19.42578125" style="1" customWidth="1"/>
    <col min="5385" max="5385" width="38.85546875" style="1" customWidth="1"/>
    <col min="5386" max="5386" width="34" style="1" customWidth="1"/>
    <col min="5387" max="5387" width="22.5703125" style="1" customWidth="1"/>
    <col min="5388" max="5388" width="13.5703125" style="1" customWidth="1"/>
    <col min="5389" max="5389" width="14.140625" style="1" customWidth="1"/>
    <col min="5390" max="5390" width="26.5703125" style="1" customWidth="1"/>
    <col min="5391" max="5391" width="12.85546875" style="1" customWidth="1"/>
    <col min="5392" max="5392" width="16.28515625" style="1" customWidth="1"/>
    <col min="5393" max="5393" width="18.42578125" style="1" customWidth="1"/>
    <col min="5394" max="5394" width="20.7109375" style="1" customWidth="1"/>
    <col min="5395" max="5395" width="25.140625" style="1" customWidth="1"/>
    <col min="5396" max="5396" width="10.140625" style="1" customWidth="1"/>
    <col min="5397" max="5397" width="22.140625" style="1" customWidth="1"/>
    <col min="5398" max="5398" width="19.5703125" style="1" customWidth="1"/>
    <col min="5399" max="5399" width="21.85546875" style="1" customWidth="1"/>
    <col min="5400" max="5400" width="16.140625" style="1" customWidth="1"/>
    <col min="5401" max="5401" width="24.140625" style="1" customWidth="1"/>
    <col min="5402" max="5402" width="14" style="1" bestFit="1" customWidth="1"/>
    <col min="5403" max="5638" width="8.85546875" style="1"/>
    <col min="5639" max="5639" width="11.28515625" style="1" customWidth="1"/>
    <col min="5640" max="5640" width="19.42578125" style="1" customWidth="1"/>
    <col min="5641" max="5641" width="38.85546875" style="1" customWidth="1"/>
    <col min="5642" max="5642" width="34" style="1" customWidth="1"/>
    <col min="5643" max="5643" width="22.5703125" style="1" customWidth="1"/>
    <col min="5644" max="5644" width="13.5703125" style="1" customWidth="1"/>
    <col min="5645" max="5645" width="14.140625" style="1" customWidth="1"/>
    <col min="5646" max="5646" width="26.5703125" style="1" customWidth="1"/>
    <col min="5647" max="5647" width="12.85546875" style="1" customWidth="1"/>
    <col min="5648" max="5648" width="16.28515625" style="1" customWidth="1"/>
    <col min="5649" max="5649" width="18.42578125" style="1" customWidth="1"/>
    <col min="5650" max="5650" width="20.7109375" style="1" customWidth="1"/>
    <col min="5651" max="5651" width="25.140625" style="1" customWidth="1"/>
    <col min="5652" max="5652" width="10.140625" style="1" customWidth="1"/>
    <col min="5653" max="5653" width="22.140625" style="1" customWidth="1"/>
    <col min="5654" max="5654" width="19.5703125" style="1" customWidth="1"/>
    <col min="5655" max="5655" width="21.85546875" style="1" customWidth="1"/>
    <col min="5656" max="5656" width="16.140625" style="1" customWidth="1"/>
    <col min="5657" max="5657" width="24.140625" style="1" customWidth="1"/>
    <col min="5658" max="5658" width="14" style="1" bestFit="1" customWidth="1"/>
    <col min="5659" max="5894" width="8.85546875" style="1"/>
    <col min="5895" max="5895" width="11.28515625" style="1" customWidth="1"/>
    <col min="5896" max="5896" width="19.42578125" style="1" customWidth="1"/>
    <col min="5897" max="5897" width="38.85546875" style="1" customWidth="1"/>
    <col min="5898" max="5898" width="34" style="1" customWidth="1"/>
    <col min="5899" max="5899" width="22.5703125" style="1" customWidth="1"/>
    <col min="5900" max="5900" width="13.5703125" style="1" customWidth="1"/>
    <col min="5901" max="5901" width="14.140625" style="1" customWidth="1"/>
    <col min="5902" max="5902" width="26.5703125" style="1" customWidth="1"/>
    <col min="5903" max="5903" width="12.85546875" style="1" customWidth="1"/>
    <col min="5904" max="5904" width="16.28515625" style="1" customWidth="1"/>
    <col min="5905" max="5905" width="18.42578125" style="1" customWidth="1"/>
    <col min="5906" max="5906" width="20.7109375" style="1" customWidth="1"/>
    <col min="5907" max="5907" width="25.140625" style="1" customWidth="1"/>
    <col min="5908" max="5908" width="10.140625" style="1" customWidth="1"/>
    <col min="5909" max="5909" width="22.140625" style="1" customWidth="1"/>
    <col min="5910" max="5910" width="19.5703125" style="1" customWidth="1"/>
    <col min="5911" max="5911" width="21.85546875" style="1" customWidth="1"/>
    <col min="5912" max="5912" width="16.140625" style="1" customWidth="1"/>
    <col min="5913" max="5913" width="24.140625" style="1" customWidth="1"/>
    <col min="5914" max="5914" width="14" style="1" bestFit="1" customWidth="1"/>
    <col min="5915" max="6150" width="8.85546875" style="1"/>
    <col min="6151" max="6151" width="11.28515625" style="1" customWidth="1"/>
    <col min="6152" max="6152" width="19.42578125" style="1" customWidth="1"/>
    <col min="6153" max="6153" width="38.85546875" style="1" customWidth="1"/>
    <col min="6154" max="6154" width="34" style="1" customWidth="1"/>
    <col min="6155" max="6155" width="22.5703125" style="1" customWidth="1"/>
    <col min="6156" max="6156" width="13.5703125" style="1" customWidth="1"/>
    <col min="6157" max="6157" width="14.140625" style="1" customWidth="1"/>
    <col min="6158" max="6158" width="26.5703125" style="1" customWidth="1"/>
    <col min="6159" max="6159" width="12.85546875" style="1" customWidth="1"/>
    <col min="6160" max="6160" width="16.28515625" style="1" customWidth="1"/>
    <col min="6161" max="6161" width="18.42578125" style="1" customWidth="1"/>
    <col min="6162" max="6162" width="20.7109375" style="1" customWidth="1"/>
    <col min="6163" max="6163" width="25.140625" style="1" customWidth="1"/>
    <col min="6164" max="6164" width="10.140625" style="1" customWidth="1"/>
    <col min="6165" max="6165" width="22.140625" style="1" customWidth="1"/>
    <col min="6166" max="6166" width="19.5703125" style="1" customWidth="1"/>
    <col min="6167" max="6167" width="21.85546875" style="1" customWidth="1"/>
    <col min="6168" max="6168" width="16.140625" style="1" customWidth="1"/>
    <col min="6169" max="6169" width="24.140625" style="1" customWidth="1"/>
    <col min="6170" max="6170" width="14" style="1" bestFit="1" customWidth="1"/>
    <col min="6171" max="6406" width="8.85546875" style="1"/>
    <col min="6407" max="6407" width="11.28515625" style="1" customWidth="1"/>
    <col min="6408" max="6408" width="19.42578125" style="1" customWidth="1"/>
    <col min="6409" max="6409" width="38.85546875" style="1" customWidth="1"/>
    <col min="6410" max="6410" width="34" style="1" customWidth="1"/>
    <col min="6411" max="6411" width="22.5703125" style="1" customWidth="1"/>
    <col min="6412" max="6412" width="13.5703125" style="1" customWidth="1"/>
    <col min="6413" max="6413" width="14.140625" style="1" customWidth="1"/>
    <col min="6414" max="6414" width="26.5703125" style="1" customWidth="1"/>
    <col min="6415" max="6415" width="12.85546875" style="1" customWidth="1"/>
    <col min="6416" max="6416" width="16.28515625" style="1" customWidth="1"/>
    <col min="6417" max="6417" width="18.42578125" style="1" customWidth="1"/>
    <col min="6418" max="6418" width="20.7109375" style="1" customWidth="1"/>
    <col min="6419" max="6419" width="25.140625" style="1" customWidth="1"/>
    <col min="6420" max="6420" width="10.140625" style="1" customWidth="1"/>
    <col min="6421" max="6421" width="22.140625" style="1" customWidth="1"/>
    <col min="6422" max="6422" width="19.5703125" style="1" customWidth="1"/>
    <col min="6423" max="6423" width="21.85546875" style="1" customWidth="1"/>
    <col min="6424" max="6424" width="16.140625" style="1" customWidth="1"/>
    <col min="6425" max="6425" width="24.140625" style="1" customWidth="1"/>
    <col min="6426" max="6426" width="14" style="1" bestFit="1" customWidth="1"/>
    <col min="6427" max="6662" width="8.85546875" style="1"/>
    <col min="6663" max="6663" width="11.28515625" style="1" customWidth="1"/>
    <col min="6664" max="6664" width="19.42578125" style="1" customWidth="1"/>
    <col min="6665" max="6665" width="38.85546875" style="1" customWidth="1"/>
    <col min="6666" max="6666" width="34" style="1" customWidth="1"/>
    <col min="6667" max="6667" width="22.5703125" style="1" customWidth="1"/>
    <col min="6668" max="6668" width="13.5703125" style="1" customWidth="1"/>
    <col min="6669" max="6669" width="14.140625" style="1" customWidth="1"/>
    <col min="6670" max="6670" width="26.5703125" style="1" customWidth="1"/>
    <col min="6671" max="6671" width="12.85546875" style="1" customWidth="1"/>
    <col min="6672" max="6672" width="16.28515625" style="1" customWidth="1"/>
    <col min="6673" max="6673" width="18.42578125" style="1" customWidth="1"/>
    <col min="6674" max="6674" width="20.7109375" style="1" customWidth="1"/>
    <col min="6675" max="6675" width="25.140625" style="1" customWidth="1"/>
    <col min="6676" max="6676" width="10.140625" style="1" customWidth="1"/>
    <col min="6677" max="6677" width="22.140625" style="1" customWidth="1"/>
    <col min="6678" max="6678" width="19.5703125" style="1" customWidth="1"/>
    <col min="6679" max="6679" width="21.85546875" style="1" customWidth="1"/>
    <col min="6680" max="6680" width="16.140625" style="1" customWidth="1"/>
    <col min="6681" max="6681" width="24.140625" style="1" customWidth="1"/>
    <col min="6682" max="6682" width="14" style="1" bestFit="1" customWidth="1"/>
    <col min="6683" max="6918" width="8.85546875" style="1"/>
    <col min="6919" max="6919" width="11.28515625" style="1" customWidth="1"/>
    <col min="6920" max="6920" width="19.42578125" style="1" customWidth="1"/>
    <col min="6921" max="6921" width="38.85546875" style="1" customWidth="1"/>
    <col min="6922" max="6922" width="34" style="1" customWidth="1"/>
    <col min="6923" max="6923" width="22.5703125" style="1" customWidth="1"/>
    <col min="6924" max="6924" width="13.5703125" style="1" customWidth="1"/>
    <col min="6925" max="6925" width="14.140625" style="1" customWidth="1"/>
    <col min="6926" max="6926" width="26.5703125" style="1" customWidth="1"/>
    <col min="6927" max="6927" width="12.85546875" style="1" customWidth="1"/>
    <col min="6928" max="6928" width="16.28515625" style="1" customWidth="1"/>
    <col min="6929" max="6929" width="18.42578125" style="1" customWidth="1"/>
    <col min="6930" max="6930" width="20.7109375" style="1" customWidth="1"/>
    <col min="6931" max="6931" width="25.140625" style="1" customWidth="1"/>
    <col min="6932" max="6932" width="10.140625" style="1" customWidth="1"/>
    <col min="6933" max="6933" width="22.140625" style="1" customWidth="1"/>
    <col min="6934" max="6934" width="19.5703125" style="1" customWidth="1"/>
    <col min="6935" max="6935" width="21.85546875" style="1" customWidth="1"/>
    <col min="6936" max="6936" width="16.140625" style="1" customWidth="1"/>
    <col min="6937" max="6937" width="24.140625" style="1" customWidth="1"/>
    <col min="6938" max="6938" width="14" style="1" bestFit="1" customWidth="1"/>
    <col min="6939" max="7174" width="8.85546875" style="1"/>
    <col min="7175" max="7175" width="11.28515625" style="1" customWidth="1"/>
    <col min="7176" max="7176" width="19.42578125" style="1" customWidth="1"/>
    <col min="7177" max="7177" width="38.85546875" style="1" customWidth="1"/>
    <col min="7178" max="7178" width="34" style="1" customWidth="1"/>
    <col min="7179" max="7179" width="22.5703125" style="1" customWidth="1"/>
    <col min="7180" max="7180" width="13.5703125" style="1" customWidth="1"/>
    <col min="7181" max="7181" width="14.140625" style="1" customWidth="1"/>
    <col min="7182" max="7182" width="26.5703125" style="1" customWidth="1"/>
    <col min="7183" max="7183" width="12.85546875" style="1" customWidth="1"/>
    <col min="7184" max="7184" width="16.28515625" style="1" customWidth="1"/>
    <col min="7185" max="7185" width="18.42578125" style="1" customWidth="1"/>
    <col min="7186" max="7186" width="20.7109375" style="1" customWidth="1"/>
    <col min="7187" max="7187" width="25.140625" style="1" customWidth="1"/>
    <col min="7188" max="7188" width="10.140625" style="1" customWidth="1"/>
    <col min="7189" max="7189" width="22.140625" style="1" customWidth="1"/>
    <col min="7190" max="7190" width="19.5703125" style="1" customWidth="1"/>
    <col min="7191" max="7191" width="21.85546875" style="1" customWidth="1"/>
    <col min="7192" max="7192" width="16.140625" style="1" customWidth="1"/>
    <col min="7193" max="7193" width="24.140625" style="1" customWidth="1"/>
    <col min="7194" max="7194" width="14" style="1" bestFit="1" customWidth="1"/>
    <col min="7195" max="7430" width="8.85546875" style="1"/>
    <col min="7431" max="7431" width="11.28515625" style="1" customWidth="1"/>
    <col min="7432" max="7432" width="19.42578125" style="1" customWidth="1"/>
    <col min="7433" max="7433" width="38.85546875" style="1" customWidth="1"/>
    <col min="7434" max="7434" width="34" style="1" customWidth="1"/>
    <col min="7435" max="7435" width="22.5703125" style="1" customWidth="1"/>
    <col min="7436" max="7436" width="13.5703125" style="1" customWidth="1"/>
    <col min="7437" max="7437" width="14.140625" style="1" customWidth="1"/>
    <col min="7438" max="7438" width="26.5703125" style="1" customWidth="1"/>
    <col min="7439" max="7439" width="12.85546875" style="1" customWidth="1"/>
    <col min="7440" max="7440" width="16.28515625" style="1" customWidth="1"/>
    <col min="7441" max="7441" width="18.42578125" style="1" customWidth="1"/>
    <col min="7442" max="7442" width="20.7109375" style="1" customWidth="1"/>
    <col min="7443" max="7443" width="25.140625" style="1" customWidth="1"/>
    <col min="7444" max="7444" width="10.140625" style="1" customWidth="1"/>
    <col min="7445" max="7445" width="22.140625" style="1" customWidth="1"/>
    <col min="7446" max="7446" width="19.5703125" style="1" customWidth="1"/>
    <col min="7447" max="7447" width="21.85546875" style="1" customWidth="1"/>
    <col min="7448" max="7448" width="16.140625" style="1" customWidth="1"/>
    <col min="7449" max="7449" width="24.140625" style="1" customWidth="1"/>
    <col min="7450" max="7450" width="14" style="1" bestFit="1" customWidth="1"/>
    <col min="7451" max="7686" width="8.85546875" style="1"/>
    <col min="7687" max="7687" width="11.28515625" style="1" customWidth="1"/>
    <col min="7688" max="7688" width="19.42578125" style="1" customWidth="1"/>
    <col min="7689" max="7689" width="38.85546875" style="1" customWidth="1"/>
    <col min="7690" max="7690" width="34" style="1" customWidth="1"/>
    <col min="7691" max="7691" width="22.5703125" style="1" customWidth="1"/>
    <col min="7692" max="7692" width="13.5703125" style="1" customWidth="1"/>
    <col min="7693" max="7693" width="14.140625" style="1" customWidth="1"/>
    <col min="7694" max="7694" width="26.5703125" style="1" customWidth="1"/>
    <col min="7695" max="7695" width="12.85546875" style="1" customWidth="1"/>
    <col min="7696" max="7696" width="16.28515625" style="1" customWidth="1"/>
    <col min="7697" max="7697" width="18.42578125" style="1" customWidth="1"/>
    <col min="7698" max="7698" width="20.7109375" style="1" customWidth="1"/>
    <col min="7699" max="7699" width="25.140625" style="1" customWidth="1"/>
    <col min="7700" max="7700" width="10.140625" style="1" customWidth="1"/>
    <col min="7701" max="7701" width="22.140625" style="1" customWidth="1"/>
    <col min="7702" max="7702" width="19.5703125" style="1" customWidth="1"/>
    <col min="7703" max="7703" width="21.85546875" style="1" customWidth="1"/>
    <col min="7704" max="7704" width="16.140625" style="1" customWidth="1"/>
    <col min="7705" max="7705" width="24.140625" style="1" customWidth="1"/>
    <col min="7706" max="7706" width="14" style="1" bestFit="1" customWidth="1"/>
    <col min="7707" max="7942" width="8.85546875" style="1"/>
    <col min="7943" max="7943" width="11.28515625" style="1" customWidth="1"/>
    <col min="7944" max="7944" width="19.42578125" style="1" customWidth="1"/>
    <col min="7945" max="7945" width="38.85546875" style="1" customWidth="1"/>
    <col min="7946" max="7946" width="34" style="1" customWidth="1"/>
    <col min="7947" max="7947" width="22.5703125" style="1" customWidth="1"/>
    <col min="7948" max="7948" width="13.5703125" style="1" customWidth="1"/>
    <col min="7949" max="7949" width="14.140625" style="1" customWidth="1"/>
    <col min="7950" max="7950" width="26.5703125" style="1" customWidth="1"/>
    <col min="7951" max="7951" width="12.85546875" style="1" customWidth="1"/>
    <col min="7952" max="7952" width="16.28515625" style="1" customWidth="1"/>
    <col min="7953" max="7953" width="18.42578125" style="1" customWidth="1"/>
    <col min="7954" max="7954" width="20.7109375" style="1" customWidth="1"/>
    <col min="7955" max="7955" width="25.140625" style="1" customWidth="1"/>
    <col min="7956" max="7956" width="10.140625" style="1" customWidth="1"/>
    <col min="7957" max="7957" width="22.140625" style="1" customWidth="1"/>
    <col min="7958" max="7958" width="19.5703125" style="1" customWidth="1"/>
    <col min="7959" max="7959" width="21.85546875" style="1" customWidth="1"/>
    <col min="7960" max="7960" width="16.140625" style="1" customWidth="1"/>
    <col min="7961" max="7961" width="24.140625" style="1" customWidth="1"/>
    <col min="7962" max="7962" width="14" style="1" bestFit="1" customWidth="1"/>
    <col min="7963" max="8198" width="8.85546875" style="1"/>
    <col min="8199" max="8199" width="11.28515625" style="1" customWidth="1"/>
    <col min="8200" max="8200" width="19.42578125" style="1" customWidth="1"/>
    <col min="8201" max="8201" width="38.85546875" style="1" customWidth="1"/>
    <col min="8202" max="8202" width="34" style="1" customWidth="1"/>
    <col min="8203" max="8203" width="22.5703125" style="1" customWidth="1"/>
    <col min="8204" max="8204" width="13.5703125" style="1" customWidth="1"/>
    <col min="8205" max="8205" width="14.140625" style="1" customWidth="1"/>
    <col min="8206" max="8206" width="26.5703125" style="1" customWidth="1"/>
    <col min="8207" max="8207" width="12.85546875" style="1" customWidth="1"/>
    <col min="8208" max="8208" width="16.28515625" style="1" customWidth="1"/>
    <col min="8209" max="8209" width="18.42578125" style="1" customWidth="1"/>
    <col min="8210" max="8210" width="20.7109375" style="1" customWidth="1"/>
    <col min="8211" max="8211" width="25.140625" style="1" customWidth="1"/>
    <col min="8212" max="8212" width="10.140625" style="1" customWidth="1"/>
    <col min="8213" max="8213" width="22.140625" style="1" customWidth="1"/>
    <col min="8214" max="8214" width="19.5703125" style="1" customWidth="1"/>
    <col min="8215" max="8215" width="21.85546875" style="1" customWidth="1"/>
    <col min="8216" max="8216" width="16.140625" style="1" customWidth="1"/>
    <col min="8217" max="8217" width="24.140625" style="1" customWidth="1"/>
    <col min="8218" max="8218" width="14" style="1" bestFit="1" customWidth="1"/>
    <col min="8219" max="8454" width="8.85546875" style="1"/>
    <col min="8455" max="8455" width="11.28515625" style="1" customWidth="1"/>
    <col min="8456" max="8456" width="19.42578125" style="1" customWidth="1"/>
    <col min="8457" max="8457" width="38.85546875" style="1" customWidth="1"/>
    <col min="8458" max="8458" width="34" style="1" customWidth="1"/>
    <col min="8459" max="8459" width="22.5703125" style="1" customWidth="1"/>
    <col min="8460" max="8460" width="13.5703125" style="1" customWidth="1"/>
    <col min="8461" max="8461" width="14.140625" style="1" customWidth="1"/>
    <col min="8462" max="8462" width="26.5703125" style="1" customWidth="1"/>
    <col min="8463" max="8463" width="12.85546875" style="1" customWidth="1"/>
    <col min="8464" max="8464" width="16.28515625" style="1" customWidth="1"/>
    <col min="8465" max="8465" width="18.42578125" style="1" customWidth="1"/>
    <col min="8466" max="8466" width="20.7109375" style="1" customWidth="1"/>
    <col min="8467" max="8467" width="25.140625" style="1" customWidth="1"/>
    <col min="8468" max="8468" width="10.140625" style="1" customWidth="1"/>
    <col min="8469" max="8469" width="22.140625" style="1" customWidth="1"/>
    <col min="8470" max="8470" width="19.5703125" style="1" customWidth="1"/>
    <col min="8471" max="8471" width="21.85546875" style="1" customWidth="1"/>
    <col min="8472" max="8472" width="16.140625" style="1" customWidth="1"/>
    <col min="8473" max="8473" width="24.140625" style="1" customWidth="1"/>
    <col min="8474" max="8474" width="14" style="1" bestFit="1" customWidth="1"/>
    <col min="8475" max="8710" width="8.85546875" style="1"/>
    <col min="8711" max="8711" width="11.28515625" style="1" customWidth="1"/>
    <col min="8712" max="8712" width="19.42578125" style="1" customWidth="1"/>
    <col min="8713" max="8713" width="38.85546875" style="1" customWidth="1"/>
    <col min="8714" max="8714" width="34" style="1" customWidth="1"/>
    <col min="8715" max="8715" width="22.5703125" style="1" customWidth="1"/>
    <col min="8716" max="8716" width="13.5703125" style="1" customWidth="1"/>
    <col min="8717" max="8717" width="14.140625" style="1" customWidth="1"/>
    <col min="8718" max="8718" width="26.5703125" style="1" customWidth="1"/>
    <col min="8719" max="8719" width="12.85546875" style="1" customWidth="1"/>
    <col min="8720" max="8720" width="16.28515625" style="1" customWidth="1"/>
    <col min="8721" max="8721" width="18.42578125" style="1" customWidth="1"/>
    <col min="8722" max="8722" width="20.7109375" style="1" customWidth="1"/>
    <col min="8723" max="8723" width="25.140625" style="1" customWidth="1"/>
    <col min="8724" max="8724" width="10.140625" style="1" customWidth="1"/>
    <col min="8725" max="8725" width="22.140625" style="1" customWidth="1"/>
    <col min="8726" max="8726" width="19.5703125" style="1" customWidth="1"/>
    <col min="8727" max="8727" width="21.85546875" style="1" customWidth="1"/>
    <col min="8728" max="8728" width="16.140625" style="1" customWidth="1"/>
    <col min="8729" max="8729" width="24.140625" style="1" customWidth="1"/>
    <col min="8730" max="8730" width="14" style="1" bestFit="1" customWidth="1"/>
    <col min="8731" max="8966" width="8.85546875" style="1"/>
    <col min="8967" max="8967" width="11.28515625" style="1" customWidth="1"/>
    <col min="8968" max="8968" width="19.42578125" style="1" customWidth="1"/>
    <col min="8969" max="8969" width="38.85546875" style="1" customWidth="1"/>
    <col min="8970" max="8970" width="34" style="1" customWidth="1"/>
    <col min="8971" max="8971" width="22.5703125" style="1" customWidth="1"/>
    <col min="8972" max="8972" width="13.5703125" style="1" customWidth="1"/>
    <col min="8973" max="8973" width="14.140625" style="1" customWidth="1"/>
    <col min="8974" max="8974" width="26.5703125" style="1" customWidth="1"/>
    <col min="8975" max="8975" width="12.85546875" style="1" customWidth="1"/>
    <col min="8976" max="8976" width="16.28515625" style="1" customWidth="1"/>
    <col min="8977" max="8977" width="18.42578125" style="1" customWidth="1"/>
    <col min="8978" max="8978" width="20.7109375" style="1" customWidth="1"/>
    <col min="8979" max="8979" width="25.140625" style="1" customWidth="1"/>
    <col min="8980" max="8980" width="10.140625" style="1" customWidth="1"/>
    <col min="8981" max="8981" width="22.140625" style="1" customWidth="1"/>
    <col min="8982" max="8982" width="19.5703125" style="1" customWidth="1"/>
    <col min="8983" max="8983" width="21.85546875" style="1" customWidth="1"/>
    <col min="8984" max="8984" width="16.140625" style="1" customWidth="1"/>
    <col min="8985" max="8985" width="24.140625" style="1" customWidth="1"/>
    <col min="8986" max="8986" width="14" style="1" bestFit="1" customWidth="1"/>
    <col min="8987" max="9222" width="8.85546875" style="1"/>
    <col min="9223" max="9223" width="11.28515625" style="1" customWidth="1"/>
    <col min="9224" max="9224" width="19.42578125" style="1" customWidth="1"/>
    <col min="9225" max="9225" width="38.85546875" style="1" customWidth="1"/>
    <col min="9226" max="9226" width="34" style="1" customWidth="1"/>
    <col min="9227" max="9227" width="22.5703125" style="1" customWidth="1"/>
    <col min="9228" max="9228" width="13.5703125" style="1" customWidth="1"/>
    <col min="9229" max="9229" width="14.140625" style="1" customWidth="1"/>
    <col min="9230" max="9230" width="26.5703125" style="1" customWidth="1"/>
    <col min="9231" max="9231" width="12.85546875" style="1" customWidth="1"/>
    <col min="9232" max="9232" width="16.28515625" style="1" customWidth="1"/>
    <col min="9233" max="9233" width="18.42578125" style="1" customWidth="1"/>
    <col min="9234" max="9234" width="20.7109375" style="1" customWidth="1"/>
    <col min="9235" max="9235" width="25.140625" style="1" customWidth="1"/>
    <col min="9236" max="9236" width="10.140625" style="1" customWidth="1"/>
    <col min="9237" max="9237" width="22.140625" style="1" customWidth="1"/>
    <col min="9238" max="9238" width="19.5703125" style="1" customWidth="1"/>
    <col min="9239" max="9239" width="21.85546875" style="1" customWidth="1"/>
    <col min="9240" max="9240" width="16.140625" style="1" customWidth="1"/>
    <col min="9241" max="9241" width="24.140625" style="1" customWidth="1"/>
    <col min="9242" max="9242" width="14" style="1" bestFit="1" customWidth="1"/>
    <col min="9243" max="9478" width="8.85546875" style="1"/>
    <col min="9479" max="9479" width="11.28515625" style="1" customWidth="1"/>
    <col min="9480" max="9480" width="19.42578125" style="1" customWidth="1"/>
    <col min="9481" max="9481" width="38.85546875" style="1" customWidth="1"/>
    <col min="9482" max="9482" width="34" style="1" customWidth="1"/>
    <col min="9483" max="9483" width="22.5703125" style="1" customWidth="1"/>
    <col min="9484" max="9484" width="13.5703125" style="1" customWidth="1"/>
    <col min="9485" max="9485" width="14.140625" style="1" customWidth="1"/>
    <col min="9486" max="9486" width="26.5703125" style="1" customWidth="1"/>
    <col min="9487" max="9487" width="12.85546875" style="1" customWidth="1"/>
    <col min="9488" max="9488" width="16.28515625" style="1" customWidth="1"/>
    <col min="9489" max="9489" width="18.42578125" style="1" customWidth="1"/>
    <col min="9490" max="9490" width="20.7109375" style="1" customWidth="1"/>
    <col min="9491" max="9491" width="25.140625" style="1" customWidth="1"/>
    <col min="9492" max="9492" width="10.140625" style="1" customWidth="1"/>
    <col min="9493" max="9493" width="22.140625" style="1" customWidth="1"/>
    <col min="9494" max="9494" width="19.5703125" style="1" customWidth="1"/>
    <col min="9495" max="9495" width="21.85546875" style="1" customWidth="1"/>
    <col min="9496" max="9496" width="16.140625" style="1" customWidth="1"/>
    <col min="9497" max="9497" width="24.140625" style="1" customWidth="1"/>
    <col min="9498" max="9498" width="14" style="1" bestFit="1" customWidth="1"/>
    <col min="9499" max="9734" width="8.85546875" style="1"/>
    <col min="9735" max="9735" width="11.28515625" style="1" customWidth="1"/>
    <col min="9736" max="9736" width="19.42578125" style="1" customWidth="1"/>
    <col min="9737" max="9737" width="38.85546875" style="1" customWidth="1"/>
    <col min="9738" max="9738" width="34" style="1" customWidth="1"/>
    <col min="9739" max="9739" width="22.5703125" style="1" customWidth="1"/>
    <col min="9740" max="9740" width="13.5703125" style="1" customWidth="1"/>
    <col min="9741" max="9741" width="14.140625" style="1" customWidth="1"/>
    <col min="9742" max="9742" width="26.5703125" style="1" customWidth="1"/>
    <col min="9743" max="9743" width="12.85546875" style="1" customWidth="1"/>
    <col min="9744" max="9744" width="16.28515625" style="1" customWidth="1"/>
    <col min="9745" max="9745" width="18.42578125" style="1" customWidth="1"/>
    <col min="9746" max="9746" width="20.7109375" style="1" customWidth="1"/>
    <col min="9747" max="9747" width="25.140625" style="1" customWidth="1"/>
    <col min="9748" max="9748" width="10.140625" style="1" customWidth="1"/>
    <col min="9749" max="9749" width="22.140625" style="1" customWidth="1"/>
    <col min="9750" max="9750" width="19.5703125" style="1" customWidth="1"/>
    <col min="9751" max="9751" width="21.85546875" style="1" customWidth="1"/>
    <col min="9752" max="9752" width="16.140625" style="1" customWidth="1"/>
    <col min="9753" max="9753" width="24.140625" style="1" customWidth="1"/>
    <col min="9754" max="9754" width="14" style="1" bestFit="1" customWidth="1"/>
    <col min="9755" max="9990" width="8.85546875" style="1"/>
    <col min="9991" max="9991" width="11.28515625" style="1" customWidth="1"/>
    <col min="9992" max="9992" width="19.42578125" style="1" customWidth="1"/>
    <col min="9993" max="9993" width="38.85546875" style="1" customWidth="1"/>
    <col min="9994" max="9994" width="34" style="1" customWidth="1"/>
    <col min="9995" max="9995" width="22.5703125" style="1" customWidth="1"/>
    <col min="9996" max="9996" width="13.5703125" style="1" customWidth="1"/>
    <col min="9997" max="9997" width="14.140625" style="1" customWidth="1"/>
    <col min="9998" max="9998" width="26.5703125" style="1" customWidth="1"/>
    <col min="9999" max="9999" width="12.85546875" style="1" customWidth="1"/>
    <col min="10000" max="10000" width="16.28515625" style="1" customWidth="1"/>
    <col min="10001" max="10001" width="18.42578125" style="1" customWidth="1"/>
    <col min="10002" max="10002" width="20.7109375" style="1" customWidth="1"/>
    <col min="10003" max="10003" width="25.140625" style="1" customWidth="1"/>
    <col min="10004" max="10004" width="10.140625" style="1" customWidth="1"/>
    <col min="10005" max="10005" width="22.140625" style="1" customWidth="1"/>
    <col min="10006" max="10006" width="19.5703125" style="1" customWidth="1"/>
    <col min="10007" max="10007" width="21.85546875" style="1" customWidth="1"/>
    <col min="10008" max="10008" width="16.140625" style="1" customWidth="1"/>
    <col min="10009" max="10009" width="24.140625" style="1" customWidth="1"/>
    <col min="10010" max="10010" width="14" style="1" bestFit="1" customWidth="1"/>
    <col min="10011" max="10246" width="8.85546875" style="1"/>
    <col min="10247" max="10247" width="11.28515625" style="1" customWidth="1"/>
    <col min="10248" max="10248" width="19.42578125" style="1" customWidth="1"/>
    <col min="10249" max="10249" width="38.85546875" style="1" customWidth="1"/>
    <col min="10250" max="10250" width="34" style="1" customWidth="1"/>
    <col min="10251" max="10251" width="22.5703125" style="1" customWidth="1"/>
    <col min="10252" max="10252" width="13.5703125" style="1" customWidth="1"/>
    <col min="10253" max="10253" width="14.140625" style="1" customWidth="1"/>
    <col min="10254" max="10254" width="26.5703125" style="1" customWidth="1"/>
    <col min="10255" max="10255" width="12.85546875" style="1" customWidth="1"/>
    <col min="10256" max="10256" width="16.28515625" style="1" customWidth="1"/>
    <col min="10257" max="10257" width="18.42578125" style="1" customWidth="1"/>
    <col min="10258" max="10258" width="20.7109375" style="1" customWidth="1"/>
    <col min="10259" max="10259" width="25.140625" style="1" customWidth="1"/>
    <col min="10260" max="10260" width="10.140625" style="1" customWidth="1"/>
    <col min="10261" max="10261" width="22.140625" style="1" customWidth="1"/>
    <col min="10262" max="10262" width="19.5703125" style="1" customWidth="1"/>
    <col min="10263" max="10263" width="21.85546875" style="1" customWidth="1"/>
    <col min="10264" max="10264" width="16.140625" style="1" customWidth="1"/>
    <col min="10265" max="10265" width="24.140625" style="1" customWidth="1"/>
    <col min="10266" max="10266" width="14" style="1" bestFit="1" customWidth="1"/>
    <col min="10267" max="10502" width="8.85546875" style="1"/>
    <col min="10503" max="10503" width="11.28515625" style="1" customWidth="1"/>
    <col min="10504" max="10504" width="19.42578125" style="1" customWidth="1"/>
    <col min="10505" max="10505" width="38.85546875" style="1" customWidth="1"/>
    <col min="10506" max="10506" width="34" style="1" customWidth="1"/>
    <col min="10507" max="10507" width="22.5703125" style="1" customWidth="1"/>
    <col min="10508" max="10508" width="13.5703125" style="1" customWidth="1"/>
    <col min="10509" max="10509" width="14.140625" style="1" customWidth="1"/>
    <col min="10510" max="10510" width="26.5703125" style="1" customWidth="1"/>
    <col min="10511" max="10511" width="12.85546875" style="1" customWidth="1"/>
    <col min="10512" max="10512" width="16.28515625" style="1" customWidth="1"/>
    <col min="10513" max="10513" width="18.42578125" style="1" customWidth="1"/>
    <col min="10514" max="10514" width="20.7109375" style="1" customWidth="1"/>
    <col min="10515" max="10515" width="25.140625" style="1" customWidth="1"/>
    <col min="10516" max="10516" width="10.140625" style="1" customWidth="1"/>
    <col min="10517" max="10517" width="22.140625" style="1" customWidth="1"/>
    <col min="10518" max="10518" width="19.5703125" style="1" customWidth="1"/>
    <col min="10519" max="10519" width="21.85546875" style="1" customWidth="1"/>
    <col min="10520" max="10520" width="16.140625" style="1" customWidth="1"/>
    <col min="10521" max="10521" width="24.140625" style="1" customWidth="1"/>
    <col min="10522" max="10522" width="14" style="1" bestFit="1" customWidth="1"/>
    <col min="10523" max="10758" width="8.85546875" style="1"/>
    <col min="10759" max="10759" width="11.28515625" style="1" customWidth="1"/>
    <col min="10760" max="10760" width="19.42578125" style="1" customWidth="1"/>
    <col min="10761" max="10761" width="38.85546875" style="1" customWidth="1"/>
    <col min="10762" max="10762" width="34" style="1" customWidth="1"/>
    <col min="10763" max="10763" width="22.5703125" style="1" customWidth="1"/>
    <col min="10764" max="10764" width="13.5703125" style="1" customWidth="1"/>
    <col min="10765" max="10765" width="14.140625" style="1" customWidth="1"/>
    <col min="10766" max="10766" width="26.5703125" style="1" customWidth="1"/>
    <col min="10767" max="10767" width="12.85546875" style="1" customWidth="1"/>
    <col min="10768" max="10768" width="16.28515625" style="1" customWidth="1"/>
    <col min="10769" max="10769" width="18.42578125" style="1" customWidth="1"/>
    <col min="10770" max="10770" width="20.7109375" style="1" customWidth="1"/>
    <col min="10771" max="10771" width="25.140625" style="1" customWidth="1"/>
    <col min="10772" max="10772" width="10.140625" style="1" customWidth="1"/>
    <col min="10773" max="10773" width="22.140625" style="1" customWidth="1"/>
    <col min="10774" max="10774" width="19.5703125" style="1" customWidth="1"/>
    <col min="10775" max="10775" width="21.85546875" style="1" customWidth="1"/>
    <col min="10776" max="10776" width="16.140625" style="1" customWidth="1"/>
    <col min="10777" max="10777" width="24.140625" style="1" customWidth="1"/>
    <col min="10778" max="10778" width="14" style="1" bestFit="1" customWidth="1"/>
    <col min="10779" max="11014" width="8.85546875" style="1"/>
    <col min="11015" max="11015" width="11.28515625" style="1" customWidth="1"/>
    <col min="11016" max="11016" width="19.42578125" style="1" customWidth="1"/>
    <col min="11017" max="11017" width="38.85546875" style="1" customWidth="1"/>
    <col min="11018" max="11018" width="34" style="1" customWidth="1"/>
    <col min="11019" max="11019" width="22.5703125" style="1" customWidth="1"/>
    <col min="11020" max="11020" width="13.5703125" style="1" customWidth="1"/>
    <col min="11021" max="11021" width="14.140625" style="1" customWidth="1"/>
    <col min="11022" max="11022" width="26.5703125" style="1" customWidth="1"/>
    <col min="11023" max="11023" width="12.85546875" style="1" customWidth="1"/>
    <col min="11024" max="11024" width="16.28515625" style="1" customWidth="1"/>
    <col min="11025" max="11025" width="18.42578125" style="1" customWidth="1"/>
    <col min="11026" max="11026" width="20.7109375" style="1" customWidth="1"/>
    <col min="11027" max="11027" width="25.140625" style="1" customWidth="1"/>
    <col min="11028" max="11028" width="10.140625" style="1" customWidth="1"/>
    <col min="11029" max="11029" width="22.140625" style="1" customWidth="1"/>
    <col min="11030" max="11030" width="19.5703125" style="1" customWidth="1"/>
    <col min="11031" max="11031" width="21.85546875" style="1" customWidth="1"/>
    <col min="11032" max="11032" width="16.140625" style="1" customWidth="1"/>
    <col min="11033" max="11033" width="24.140625" style="1" customWidth="1"/>
    <col min="11034" max="11034" width="14" style="1" bestFit="1" customWidth="1"/>
    <col min="11035" max="11270" width="8.85546875" style="1"/>
    <col min="11271" max="11271" width="11.28515625" style="1" customWidth="1"/>
    <col min="11272" max="11272" width="19.42578125" style="1" customWidth="1"/>
    <col min="11273" max="11273" width="38.85546875" style="1" customWidth="1"/>
    <col min="11274" max="11274" width="34" style="1" customWidth="1"/>
    <col min="11275" max="11275" width="22.5703125" style="1" customWidth="1"/>
    <col min="11276" max="11276" width="13.5703125" style="1" customWidth="1"/>
    <col min="11277" max="11277" width="14.140625" style="1" customWidth="1"/>
    <col min="11278" max="11278" width="26.5703125" style="1" customWidth="1"/>
    <col min="11279" max="11279" width="12.85546875" style="1" customWidth="1"/>
    <col min="11280" max="11280" width="16.28515625" style="1" customWidth="1"/>
    <col min="11281" max="11281" width="18.42578125" style="1" customWidth="1"/>
    <col min="11282" max="11282" width="20.7109375" style="1" customWidth="1"/>
    <col min="11283" max="11283" width="25.140625" style="1" customWidth="1"/>
    <col min="11284" max="11284" width="10.140625" style="1" customWidth="1"/>
    <col min="11285" max="11285" width="22.140625" style="1" customWidth="1"/>
    <col min="11286" max="11286" width="19.5703125" style="1" customWidth="1"/>
    <col min="11287" max="11287" width="21.85546875" style="1" customWidth="1"/>
    <col min="11288" max="11288" width="16.140625" style="1" customWidth="1"/>
    <col min="11289" max="11289" width="24.140625" style="1" customWidth="1"/>
    <col min="11290" max="11290" width="14" style="1" bestFit="1" customWidth="1"/>
    <col min="11291" max="11526" width="8.85546875" style="1"/>
    <col min="11527" max="11527" width="11.28515625" style="1" customWidth="1"/>
    <col min="11528" max="11528" width="19.42578125" style="1" customWidth="1"/>
    <col min="11529" max="11529" width="38.85546875" style="1" customWidth="1"/>
    <col min="11530" max="11530" width="34" style="1" customWidth="1"/>
    <col min="11531" max="11531" width="22.5703125" style="1" customWidth="1"/>
    <col min="11532" max="11532" width="13.5703125" style="1" customWidth="1"/>
    <col min="11533" max="11533" width="14.140625" style="1" customWidth="1"/>
    <col min="11534" max="11534" width="26.5703125" style="1" customWidth="1"/>
    <col min="11535" max="11535" width="12.85546875" style="1" customWidth="1"/>
    <col min="11536" max="11536" width="16.28515625" style="1" customWidth="1"/>
    <col min="11537" max="11537" width="18.42578125" style="1" customWidth="1"/>
    <col min="11538" max="11538" width="20.7109375" style="1" customWidth="1"/>
    <col min="11539" max="11539" width="25.140625" style="1" customWidth="1"/>
    <col min="11540" max="11540" width="10.140625" style="1" customWidth="1"/>
    <col min="11541" max="11541" width="22.140625" style="1" customWidth="1"/>
    <col min="11542" max="11542" width="19.5703125" style="1" customWidth="1"/>
    <col min="11543" max="11543" width="21.85546875" style="1" customWidth="1"/>
    <col min="11544" max="11544" width="16.140625" style="1" customWidth="1"/>
    <col min="11545" max="11545" width="24.140625" style="1" customWidth="1"/>
    <col min="11546" max="11546" width="14" style="1" bestFit="1" customWidth="1"/>
    <col min="11547" max="11782" width="8.85546875" style="1"/>
    <col min="11783" max="11783" width="11.28515625" style="1" customWidth="1"/>
    <col min="11784" max="11784" width="19.42578125" style="1" customWidth="1"/>
    <col min="11785" max="11785" width="38.85546875" style="1" customWidth="1"/>
    <col min="11786" max="11786" width="34" style="1" customWidth="1"/>
    <col min="11787" max="11787" width="22.5703125" style="1" customWidth="1"/>
    <col min="11788" max="11788" width="13.5703125" style="1" customWidth="1"/>
    <col min="11789" max="11789" width="14.140625" style="1" customWidth="1"/>
    <col min="11790" max="11790" width="26.5703125" style="1" customWidth="1"/>
    <col min="11791" max="11791" width="12.85546875" style="1" customWidth="1"/>
    <col min="11792" max="11792" width="16.28515625" style="1" customWidth="1"/>
    <col min="11793" max="11793" width="18.42578125" style="1" customWidth="1"/>
    <col min="11794" max="11794" width="20.7109375" style="1" customWidth="1"/>
    <col min="11795" max="11795" width="25.140625" style="1" customWidth="1"/>
    <col min="11796" max="11796" width="10.140625" style="1" customWidth="1"/>
    <col min="11797" max="11797" width="22.140625" style="1" customWidth="1"/>
    <col min="11798" max="11798" width="19.5703125" style="1" customWidth="1"/>
    <col min="11799" max="11799" width="21.85546875" style="1" customWidth="1"/>
    <col min="11800" max="11800" width="16.140625" style="1" customWidth="1"/>
    <col min="11801" max="11801" width="24.140625" style="1" customWidth="1"/>
    <col min="11802" max="11802" width="14" style="1" bestFit="1" customWidth="1"/>
    <col min="11803" max="12038" width="8.85546875" style="1"/>
    <col min="12039" max="12039" width="11.28515625" style="1" customWidth="1"/>
    <col min="12040" max="12040" width="19.42578125" style="1" customWidth="1"/>
    <col min="12041" max="12041" width="38.85546875" style="1" customWidth="1"/>
    <col min="12042" max="12042" width="34" style="1" customWidth="1"/>
    <col min="12043" max="12043" width="22.5703125" style="1" customWidth="1"/>
    <col min="12044" max="12044" width="13.5703125" style="1" customWidth="1"/>
    <col min="12045" max="12045" width="14.140625" style="1" customWidth="1"/>
    <col min="12046" max="12046" width="26.5703125" style="1" customWidth="1"/>
    <col min="12047" max="12047" width="12.85546875" style="1" customWidth="1"/>
    <col min="12048" max="12048" width="16.28515625" style="1" customWidth="1"/>
    <col min="12049" max="12049" width="18.42578125" style="1" customWidth="1"/>
    <col min="12050" max="12050" width="20.7109375" style="1" customWidth="1"/>
    <col min="12051" max="12051" width="25.140625" style="1" customWidth="1"/>
    <col min="12052" max="12052" width="10.140625" style="1" customWidth="1"/>
    <col min="12053" max="12053" width="22.140625" style="1" customWidth="1"/>
    <col min="12054" max="12054" width="19.5703125" style="1" customWidth="1"/>
    <col min="12055" max="12055" width="21.85546875" style="1" customWidth="1"/>
    <col min="12056" max="12056" width="16.140625" style="1" customWidth="1"/>
    <col min="12057" max="12057" width="24.140625" style="1" customWidth="1"/>
    <col min="12058" max="12058" width="14" style="1" bestFit="1" customWidth="1"/>
    <col min="12059" max="12294" width="8.85546875" style="1"/>
    <col min="12295" max="12295" width="11.28515625" style="1" customWidth="1"/>
    <col min="12296" max="12296" width="19.42578125" style="1" customWidth="1"/>
    <col min="12297" max="12297" width="38.85546875" style="1" customWidth="1"/>
    <col min="12298" max="12298" width="34" style="1" customWidth="1"/>
    <col min="12299" max="12299" width="22.5703125" style="1" customWidth="1"/>
    <col min="12300" max="12300" width="13.5703125" style="1" customWidth="1"/>
    <col min="12301" max="12301" width="14.140625" style="1" customWidth="1"/>
    <col min="12302" max="12302" width="26.5703125" style="1" customWidth="1"/>
    <col min="12303" max="12303" width="12.85546875" style="1" customWidth="1"/>
    <col min="12304" max="12304" width="16.28515625" style="1" customWidth="1"/>
    <col min="12305" max="12305" width="18.42578125" style="1" customWidth="1"/>
    <col min="12306" max="12306" width="20.7109375" style="1" customWidth="1"/>
    <col min="12307" max="12307" width="25.140625" style="1" customWidth="1"/>
    <col min="12308" max="12308" width="10.140625" style="1" customWidth="1"/>
    <col min="12309" max="12309" width="22.140625" style="1" customWidth="1"/>
    <col min="12310" max="12310" width="19.5703125" style="1" customWidth="1"/>
    <col min="12311" max="12311" width="21.85546875" style="1" customWidth="1"/>
    <col min="12312" max="12312" width="16.140625" style="1" customWidth="1"/>
    <col min="12313" max="12313" width="24.140625" style="1" customWidth="1"/>
    <col min="12314" max="12314" width="14" style="1" bestFit="1" customWidth="1"/>
    <col min="12315" max="12550" width="8.85546875" style="1"/>
    <col min="12551" max="12551" width="11.28515625" style="1" customWidth="1"/>
    <col min="12552" max="12552" width="19.42578125" style="1" customWidth="1"/>
    <col min="12553" max="12553" width="38.85546875" style="1" customWidth="1"/>
    <col min="12554" max="12554" width="34" style="1" customWidth="1"/>
    <col min="12555" max="12555" width="22.5703125" style="1" customWidth="1"/>
    <col min="12556" max="12556" width="13.5703125" style="1" customWidth="1"/>
    <col min="12557" max="12557" width="14.140625" style="1" customWidth="1"/>
    <col min="12558" max="12558" width="26.5703125" style="1" customWidth="1"/>
    <col min="12559" max="12559" width="12.85546875" style="1" customWidth="1"/>
    <col min="12560" max="12560" width="16.28515625" style="1" customWidth="1"/>
    <col min="12561" max="12561" width="18.42578125" style="1" customWidth="1"/>
    <col min="12562" max="12562" width="20.7109375" style="1" customWidth="1"/>
    <col min="12563" max="12563" width="25.140625" style="1" customWidth="1"/>
    <col min="12564" max="12564" width="10.140625" style="1" customWidth="1"/>
    <col min="12565" max="12565" width="22.140625" style="1" customWidth="1"/>
    <col min="12566" max="12566" width="19.5703125" style="1" customWidth="1"/>
    <col min="12567" max="12567" width="21.85546875" style="1" customWidth="1"/>
    <col min="12568" max="12568" width="16.140625" style="1" customWidth="1"/>
    <col min="12569" max="12569" width="24.140625" style="1" customWidth="1"/>
    <col min="12570" max="12570" width="14" style="1" bestFit="1" customWidth="1"/>
    <col min="12571" max="12806" width="8.85546875" style="1"/>
    <col min="12807" max="12807" width="11.28515625" style="1" customWidth="1"/>
    <col min="12808" max="12808" width="19.42578125" style="1" customWidth="1"/>
    <col min="12809" max="12809" width="38.85546875" style="1" customWidth="1"/>
    <col min="12810" max="12810" width="34" style="1" customWidth="1"/>
    <col min="12811" max="12811" width="22.5703125" style="1" customWidth="1"/>
    <col min="12812" max="12812" width="13.5703125" style="1" customWidth="1"/>
    <col min="12813" max="12813" width="14.140625" style="1" customWidth="1"/>
    <col min="12814" max="12814" width="26.5703125" style="1" customWidth="1"/>
    <col min="12815" max="12815" width="12.85546875" style="1" customWidth="1"/>
    <col min="12816" max="12816" width="16.28515625" style="1" customWidth="1"/>
    <col min="12817" max="12817" width="18.42578125" style="1" customWidth="1"/>
    <col min="12818" max="12818" width="20.7109375" style="1" customWidth="1"/>
    <col min="12819" max="12819" width="25.140625" style="1" customWidth="1"/>
    <col min="12820" max="12820" width="10.140625" style="1" customWidth="1"/>
    <col min="12821" max="12821" width="22.140625" style="1" customWidth="1"/>
    <col min="12822" max="12822" width="19.5703125" style="1" customWidth="1"/>
    <col min="12823" max="12823" width="21.85546875" style="1" customWidth="1"/>
    <col min="12824" max="12824" width="16.140625" style="1" customWidth="1"/>
    <col min="12825" max="12825" width="24.140625" style="1" customWidth="1"/>
    <col min="12826" max="12826" width="14" style="1" bestFit="1" customWidth="1"/>
    <col min="12827" max="13062" width="8.85546875" style="1"/>
    <col min="13063" max="13063" width="11.28515625" style="1" customWidth="1"/>
    <col min="13064" max="13064" width="19.42578125" style="1" customWidth="1"/>
    <col min="13065" max="13065" width="38.85546875" style="1" customWidth="1"/>
    <col min="13066" max="13066" width="34" style="1" customWidth="1"/>
    <col min="13067" max="13067" width="22.5703125" style="1" customWidth="1"/>
    <col min="13068" max="13068" width="13.5703125" style="1" customWidth="1"/>
    <col min="13069" max="13069" width="14.140625" style="1" customWidth="1"/>
    <col min="13070" max="13070" width="26.5703125" style="1" customWidth="1"/>
    <col min="13071" max="13071" width="12.85546875" style="1" customWidth="1"/>
    <col min="13072" max="13072" width="16.28515625" style="1" customWidth="1"/>
    <col min="13073" max="13073" width="18.42578125" style="1" customWidth="1"/>
    <col min="13074" max="13074" width="20.7109375" style="1" customWidth="1"/>
    <col min="13075" max="13075" width="25.140625" style="1" customWidth="1"/>
    <col min="13076" max="13076" width="10.140625" style="1" customWidth="1"/>
    <col min="13077" max="13077" width="22.140625" style="1" customWidth="1"/>
    <col min="13078" max="13078" width="19.5703125" style="1" customWidth="1"/>
    <col min="13079" max="13079" width="21.85546875" style="1" customWidth="1"/>
    <col min="13080" max="13080" width="16.140625" style="1" customWidth="1"/>
    <col min="13081" max="13081" width="24.140625" style="1" customWidth="1"/>
    <col min="13082" max="13082" width="14" style="1" bestFit="1" customWidth="1"/>
    <col min="13083" max="13318" width="8.85546875" style="1"/>
    <col min="13319" max="13319" width="11.28515625" style="1" customWidth="1"/>
    <col min="13320" max="13320" width="19.42578125" style="1" customWidth="1"/>
    <col min="13321" max="13321" width="38.85546875" style="1" customWidth="1"/>
    <col min="13322" max="13322" width="34" style="1" customWidth="1"/>
    <col min="13323" max="13323" width="22.5703125" style="1" customWidth="1"/>
    <col min="13324" max="13324" width="13.5703125" style="1" customWidth="1"/>
    <col min="13325" max="13325" width="14.140625" style="1" customWidth="1"/>
    <col min="13326" max="13326" width="26.5703125" style="1" customWidth="1"/>
    <col min="13327" max="13327" width="12.85546875" style="1" customWidth="1"/>
    <col min="13328" max="13328" width="16.28515625" style="1" customWidth="1"/>
    <col min="13329" max="13329" width="18.42578125" style="1" customWidth="1"/>
    <col min="13330" max="13330" width="20.7109375" style="1" customWidth="1"/>
    <col min="13331" max="13331" width="25.140625" style="1" customWidth="1"/>
    <col min="13332" max="13332" width="10.140625" style="1" customWidth="1"/>
    <col min="13333" max="13333" width="22.140625" style="1" customWidth="1"/>
    <col min="13334" max="13334" width="19.5703125" style="1" customWidth="1"/>
    <col min="13335" max="13335" width="21.85546875" style="1" customWidth="1"/>
    <col min="13336" max="13336" width="16.140625" style="1" customWidth="1"/>
    <col min="13337" max="13337" width="24.140625" style="1" customWidth="1"/>
    <col min="13338" max="13338" width="14" style="1" bestFit="1" customWidth="1"/>
    <col min="13339" max="13574" width="8.85546875" style="1"/>
    <col min="13575" max="13575" width="11.28515625" style="1" customWidth="1"/>
    <col min="13576" max="13576" width="19.42578125" style="1" customWidth="1"/>
    <col min="13577" max="13577" width="38.85546875" style="1" customWidth="1"/>
    <col min="13578" max="13578" width="34" style="1" customWidth="1"/>
    <col min="13579" max="13579" width="22.5703125" style="1" customWidth="1"/>
    <col min="13580" max="13580" width="13.5703125" style="1" customWidth="1"/>
    <col min="13581" max="13581" width="14.140625" style="1" customWidth="1"/>
    <col min="13582" max="13582" width="26.5703125" style="1" customWidth="1"/>
    <col min="13583" max="13583" width="12.85546875" style="1" customWidth="1"/>
    <col min="13584" max="13584" width="16.28515625" style="1" customWidth="1"/>
    <col min="13585" max="13585" width="18.42578125" style="1" customWidth="1"/>
    <col min="13586" max="13586" width="20.7109375" style="1" customWidth="1"/>
    <col min="13587" max="13587" width="25.140625" style="1" customWidth="1"/>
    <col min="13588" max="13588" width="10.140625" style="1" customWidth="1"/>
    <col min="13589" max="13589" width="22.140625" style="1" customWidth="1"/>
    <col min="13590" max="13590" width="19.5703125" style="1" customWidth="1"/>
    <col min="13591" max="13591" width="21.85546875" style="1" customWidth="1"/>
    <col min="13592" max="13592" width="16.140625" style="1" customWidth="1"/>
    <col min="13593" max="13593" width="24.140625" style="1" customWidth="1"/>
    <col min="13594" max="13594" width="14" style="1" bestFit="1" customWidth="1"/>
    <col min="13595" max="13830" width="8.85546875" style="1"/>
    <col min="13831" max="13831" width="11.28515625" style="1" customWidth="1"/>
    <col min="13832" max="13832" width="19.42578125" style="1" customWidth="1"/>
    <col min="13833" max="13833" width="38.85546875" style="1" customWidth="1"/>
    <col min="13834" max="13834" width="34" style="1" customWidth="1"/>
    <col min="13835" max="13835" width="22.5703125" style="1" customWidth="1"/>
    <col min="13836" max="13836" width="13.5703125" style="1" customWidth="1"/>
    <col min="13837" max="13837" width="14.140625" style="1" customWidth="1"/>
    <col min="13838" max="13838" width="26.5703125" style="1" customWidth="1"/>
    <col min="13839" max="13839" width="12.85546875" style="1" customWidth="1"/>
    <col min="13840" max="13840" width="16.28515625" style="1" customWidth="1"/>
    <col min="13841" max="13841" width="18.42578125" style="1" customWidth="1"/>
    <col min="13842" max="13842" width="20.7109375" style="1" customWidth="1"/>
    <col min="13843" max="13843" width="25.140625" style="1" customWidth="1"/>
    <col min="13844" max="13844" width="10.140625" style="1" customWidth="1"/>
    <col min="13845" max="13845" width="22.140625" style="1" customWidth="1"/>
    <col min="13846" max="13846" width="19.5703125" style="1" customWidth="1"/>
    <col min="13847" max="13847" width="21.85546875" style="1" customWidth="1"/>
    <col min="13848" max="13848" width="16.140625" style="1" customWidth="1"/>
    <col min="13849" max="13849" width="24.140625" style="1" customWidth="1"/>
    <col min="13850" max="13850" width="14" style="1" bestFit="1" customWidth="1"/>
    <col min="13851" max="14086" width="8.85546875" style="1"/>
    <col min="14087" max="14087" width="11.28515625" style="1" customWidth="1"/>
    <col min="14088" max="14088" width="19.42578125" style="1" customWidth="1"/>
    <col min="14089" max="14089" width="38.85546875" style="1" customWidth="1"/>
    <col min="14090" max="14090" width="34" style="1" customWidth="1"/>
    <col min="14091" max="14091" width="22.5703125" style="1" customWidth="1"/>
    <col min="14092" max="14092" width="13.5703125" style="1" customWidth="1"/>
    <col min="14093" max="14093" width="14.140625" style="1" customWidth="1"/>
    <col min="14094" max="14094" width="26.5703125" style="1" customWidth="1"/>
    <col min="14095" max="14095" width="12.85546875" style="1" customWidth="1"/>
    <col min="14096" max="14096" width="16.28515625" style="1" customWidth="1"/>
    <col min="14097" max="14097" width="18.42578125" style="1" customWidth="1"/>
    <col min="14098" max="14098" width="20.7109375" style="1" customWidth="1"/>
    <col min="14099" max="14099" width="25.140625" style="1" customWidth="1"/>
    <col min="14100" max="14100" width="10.140625" style="1" customWidth="1"/>
    <col min="14101" max="14101" width="22.140625" style="1" customWidth="1"/>
    <col min="14102" max="14102" width="19.5703125" style="1" customWidth="1"/>
    <col min="14103" max="14103" width="21.85546875" style="1" customWidth="1"/>
    <col min="14104" max="14104" width="16.140625" style="1" customWidth="1"/>
    <col min="14105" max="14105" width="24.140625" style="1" customWidth="1"/>
    <col min="14106" max="14106" width="14" style="1" bestFit="1" customWidth="1"/>
    <col min="14107" max="14342" width="8.85546875" style="1"/>
    <col min="14343" max="14343" width="11.28515625" style="1" customWidth="1"/>
    <col min="14344" max="14344" width="19.42578125" style="1" customWidth="1"/>
    <col min="14345" max="14345" width="38.85546875" style="1" customWidth="1"/>
    <col min="14346" max="14346" width="34" style="1" customWidth="1"/>
    <col min="14347" max="14347" width="22.5703125" style="1" customWidth="1"/>
    <col min="14348" max="14348" width="13.5703125" style="1" customWidth="1"/>
    <col min="14349" max="14349" width="14.140625" style="1" customWidth="1"/>
    <col min="14350" max="14350" width="26.5703125" style="1" customWidth="1"/>
    <col min="14351" max="14351" width="12.85546875" style="1" customWidth="1"/>
    <col min="14352" max="14352" width="16.28515625" style="1" customWidth="1"/>
    <col min="14353" max="14353" width="18.42578125" style="1" customWidth="1"/>
    <col min="14354" max="14354" width="20.7109375" style="1" customWidth="1"/>
    <col min="14355" max="14355" width="25.140625" style="1" customWidth="1"/>
    <col min="14356" max="14356" width="10.140625" style="1" customWidth="1"/>
    <col min="14357" max="14357" width="22.140625" style="1" customWidth="1"/>
    <col min="14358" max="14358" width="19.5703125" style="1" customWidth="1"/>
    <col min="14359" max="14359" width="21.85546875" style="1" customWidth="1"/>
    <col min="14360" max="14360" width="16.140625" style="1" customWidth="1"/>
    <col min="14361" max="14361" width="24.140625" style="1" customWidth="1"/>
    <col min="14362" max="14362" width="14" style="1" bestFit="1" customWidth="1"/>
    <col min="14363" max="14598" width="8.85546875" style="1"/>
    <col min="14599" max="14599" width="11.28515625" style="1" customWidth="1"/>
    <col min="14600" max="14600" width="19.42578125" style="1" customWidth="1"/>
    <col min="14601" max="14601" width="38.85546875" style="1" customWidth="1"/>
    <col min="14602" max="14602" width="34" style="1" customWidth="1"/>
    <col min="14603" max="14603" width="22.5703125" style="1" customWidth="1"/>
    <col min="14604" max="14604" width="13.5703125" style="1" customWidth="1"/>
    <col min="14605" max="14605" width="14.140625" style="1" customWidth="1"/>
    <col min="14606" max="14606" width="26.5703125" style="1" customWidth="1"/>
    <col min="14607" max="14607" width="12.85546875" style="1" customWidth="1"/>
    <col min="14608" max="14608" width="16.28515625" style="1" customWidth="1"/>
    <col min="14609" max="14609" width="18.42578125" style="1" customWidth="1"/>
    <col min="14610" max="14610" width="20.7109375" style="1" customWidth="1"/>
    <col min="14611" max="14611" width="25.140625" style="1" customWidth="1"/>
    <col min="14612" max="14612" width="10.140625" style="1" customWidth="1"/>
    <col min="14613" max="14613" width="22.140625" style="1" customWidth="1"/>
    <col min="14614" max="14614" width="19.5703125" style="1" customWidth="1"/>
    <col min="14615" max="14615" width="21.85546875" style="1" customWidth="1"/>
    <col min="14616" max="14616" width="16.140625" style="1" customWidth="1"/>
    <col min="14617" max="14617" width="24.140625" style="1" customWidth="1"/>
    <col min="14618" max="14618" width="14" style="1" bestFit="1" customWidth="1"/>
    <col min="14619" max="14854" width="8.85546875" style="1"/>
    <col min="14855" max="14855" width="11.28515625" style="1" customWidth="1"/>
    <col min="14856" max="14856" width="19.42578125" style="1" customWidth="1"/>
    <col min="14857" max="14857" width="38.85546875" style="1" customWidth="1"/>
    <col min="14858" max="14858" width="34" style="1" customWidth="1"/>
    <col min="14859" max="14859" width="22.5703125" style="1" customWidth="1"/>
    <col min="14860" max="14860" width="13.5703125" style="1" customWidth="1"/>
    <col min="14861" max="14861" width="14.140625" style="1" customWidth="1"/>
    <col min="14862" max="14862" width="26.5703125" style="1" customWidth="1"/>
    <col min="14863" max="14863" width="12.85546875" style="1" customWidth="1"/>
    <col min="14864" max="14864" width="16.28515625" style="1" customWidth="1"/>
    <col min="14865" max="14865" width="18.42578125" style="1" customWidth="1"/>
    <col min="14866" max="14866" width="20.7109375" style="1" customWidth="1"/>
    <col min="14867" max="14867" width="25.140625" style="1" customWidth="1"/>
    <col min="14868" max="14868" width="10.140625" style="1" customWidth="1"/>
    <col min="14869" max="14869" width="22.140625" style="1" customWidth="1"/>
    <col min="14870" max="14870" width="19.5703125" style="1" customWidth="1"/>
    <col min="14871" max="14871" width="21.85546875" style="1" customWidth="1"/>
    <col min="14872" max="14872" width="16.140625" style="1" customWidth="1"/>
    <col min="14873" max="14873" width="24.140625" style="1" customWidth="1"/>
    <col min="14874" max="14874" width="14" style="1" bestFit="1" customWidth="1"/>
    <col min="14875" max="15110" width="8.85546875" style="1"/>
    <col min="15111" max="15111" width="11.28515625" style="1" customWidth="1"/>
    <col min="15112" max="15112" width="19.42578125" style="1" customWidth="1"/>
    <col min="15113" max="15113" width="38.85546875" style="1" customWidth="1"/>
    <col min="15114" max="15114" width="34" style="1" customWidth="1"/>
    <col min="15115" max="15115" width="22.5703125" style="1" customWidth="1"/>
    <col min="15116" max="15116" width="13.5703125" style="1" customWidth="1"/>
    <col min="15117" max="15117" width="14.140625" style="1" customWidth="1"/>
    <col min="15118" max="15118" width="26.5703125" style="1" customWidth="1"/>
    <col min="15119" max="15119" width="12.85546875" style="1" customWidth="1"/>
    <col min="15120" max="15120" width="16.28515625" style="1" customWidth="1"/>
    <col min="15121" max="15121" width="18.42578125" style="1" customWidth="1"/>
    <col min="15122" max="15122" width="20.7109375" style="1" customWidth="1"/>
    <col min="15123" max="15123" width="25.140625" style="1" customWidth="1"/>
    <col min="15124" max="15124" width="10.140625" style="1" customWidth="1"/>
    <col min="15125" max="15125" width="22.140625" style="1" customWidth="1"/>
    <col min="15126" max="15126" width="19.5703125" style="1" customWidth="1"/>
    <col min="15127" max="15127" width="21.85546875" style="1" customWidth="1"/>
    <col min="15128" max="15128" width="16.140625" style="1" customWidth="1"/>
    <col min="15129" max="15129" width="24.140625" style="1" customWidth="1"/>
    <col min="15130" max="15130" width="14" style="1" bestFit="1" customWidth="1"/>
    <col min="15131" max="15366" width="8.85546875" style="1"/>
    <col min="15367" max="15367" width="11.28515625" style="1" customWidth="1"/>
    <col min="15368" max="15368" width="19.42578125" style="1" customWidth="1"/>
    <col min="15369" max="15369" width="38.85546875" style="1" customWidth="1"/>
    <col min="15370" max="15370" width="34" style="1" customWidth="1"/>
    <col min="15371" max="15371" width="22.5703125" style="1" customWidth="1"/>
    <col min="15372" max="15372" width="13.5703125" style="1" customWidth="1"/>
    <col min="15373" max="15373" width="14.140625" style="1" customWidth="1"/>
    <col min="15374" max="15374" width="26.5703125" style="1" customWidth="1"/>
    <col min="15375" max="15375" width="12.85546875" style="1" customWidth="1"/>
    <col min="15376" max="15376" width="16.28515625" style="1" customWidth="1"/>
    <col min="15377" max="15377" width="18.42578125" style="1" customWidth="1"/>
    <col min="15378" max="15378" width="20.7109375" style="1" customWidth="1"/>
    <col min="15379" max="15379" width="25.140625" style="1" customWidth="1"/>
    <col min="15380" max="15380" width="10.140625" style="1" customWidth="1"/>
    <col min="15381" max="15381" width="22.140625" style="1" customWidth="1"/>
    <col min="15382" max="15382" width="19.5703125" style="1" customWidth="1"/>
    <col min="15383" max="15383" width="21.85546875" style="1" customWidth="1"/>
    <col min="15384" max="15384" width="16.140625" style="1" customWidth="1"/>
    <col min="15385" max="15385" width="24.140625" style="1" customWidth="1"/>
    <col min="15386" max="15386" width="14" style="1" bestFit="1" customWidth="1"/>
    <col min="15387" max="15622" width="8.85546875" style="1"/>
    <col min="15623" max="15623" width="11.28515625" style="1" customWidth="1"/>
    <col min="15624" max="15624" width="19.42578125" style="1" customWidth="1"/>
    <col min="15625" max="15625" width="38.85546875" style="1" customWidth="1"/>
    <col min="15626" max="15626" width="34" style="1" customWidth="1"/>
    <col min="15627" max="15627" width="22.5703125" style="1" customWidth="1"/>
    <col min="15628" max="15628" width="13.5703125" style="1" customWidth="1"/>
    <col min="15629" max="15629" width="14.140625" style="1" customWidth="1"/>
    <col min="15630" max="15630" width="26.5703125" style="1" customWidth="1"/>
    <col min="15631" max="15631" width="12.85546875" style="1" customWidth="1"/>
    <col min="15632" max="15632" width="16.28515625" style="1" customWidth="1"/>
    <col min="15633" max="15633" width="18.42578125" style="1" customWidth="1"/>
    <col min="15634" max="15634" width="20.7109375" style="1" customWidth="1"/>
    <col min="15635" max="15635" width="25.140625" style="1" customWidth="1"/>
    <col min="15636" max="15636" width="10.140625" style="1" customWidth="1"/>
    <col min="15637" max="15637" width="22.140625" style="1" customWidth="1"/>
    <col min="15638" max="15638" width="19.5703125" style="1" customWidth="1"/>
    <col min="15639" max="15639" width="21.85546875" style="1" customWidth="1"/>
    <col min="15640" max="15640" width="16.140625" style="1" customWidth="1"/>
    <col min="15641" max="15641" width="24.140625" style="1" customWidth="1"/>
    <col min="15642" max="15642" width="14" style="1" bestFit="1" customWidth="1"/>
    <col min="15643" max="15878" width="8.85546875" style="1"/>
    <col min="15879" max="15879" width="11.28515625" style="1" customWidth="1"/>
    <col min="15880" max="15880" width="19.42578125" style="1" customWidth="1"/>
    <col min="15881" max="15881" width="38.85546875" style="1" customWidth="1"/>
    <col min="15882" max="15882" width="34" style="1" customWidth="1"/>
    <col min="15883" max="15883" width="22.5703125" style="1" customWidth="1"/>
    <col min="15884" max="15884" width="13.5703125" style="1" customWidth="1"/>
    <col min="15885" max="15885" width="14.140625" style="1" customWidth="1"/>
    <col min="15886" max="15886" width="26.5703125" style="1" customWidth="1"/>
    <col min="15887" max="15887" width="12.85546875" style="1" customWidth="1"/>
    <col min="15888" max="15888" width="16.28515625" style="1" customWidth="1"/>
    <col min="15889" max="15889" width="18.42578125" style="1" customWidth="1"/>
    <col min="15890" max="15890" width="20.7109375" style="1" customWidth="1"/>
    <col min="15891" max="15891" width="25.140625" style="1" customWidth="1"/>
    <col min="15892" max="15892" width="10.140625" style="1" customWidth="1"/>
    <col min="15893" max="15893" width="22.140625" style="1" customWidth="1"/>
    <col min="15894" max="15894" width="19.5703125" style="1" customWidth="1"/>
    <col min="15895" max="15895" width="21.85546875" style="1" customWidth="1"/>
    <col min="15896" max="15896" width="16.140625" style="1" customWidth="1"/>
    <col min="15897" max="15897" width="24.140625" style="1" customWidth="1"/>
    <col min="15898" max="15898" width="14" style="1" bestFit="1" customWidth="1"/>
    <col min="15899" max="16134" width="8.85546875" style="1"/>
    <col min="16135" max="16135" width="11.28515625" style="1" customWidth="1"/>
    <col min="16136" max="16136" width="19.42578125" style="1" customWidth="1"/>
    <col min="16137" max="16137" width="38.85546875" style="1" customWidth="1"/>
    <col min="16138" max="16138" width="34" style="1" customWidth="1"/>
    <col min="16139" max="16139" width="22.5703125" style="1" customWidth="1"/>
    <col min="16140" max="16140" width="13.5703125" style="1" customWidth="1"/>
    <col min="16141" max="16141" width="14.140625" style="1" customWidth="1"/>
    <col min="16142" max="16142" width="26.5703125" style="1" customWidth="1"/>
    <col min="16143" max="16143" width="12.85546875" style="1" customWidth="1"/>
    <col min="16144" max="16144" width="16.28515625" style="1" customWidth="1"/>
    <col min="16145" max="16145" width="18.42578125" style="1" customWidth="1"/>
    <col min="16146" max="16146" width="20.7109375" style="1" customWidth="1"/>
    <col min="16147" max="16147" width="25.140625" style="1" customWidth="1"/>
    <col min="16148" max="16148" width="10.140625" style="1" customWidth="1"/>
    <col min="16149" max="16149" width="22.140625" style="1" customWidth="1"/>
    <col min="16150" max="16150" width="19.5703125" style="1" customWidth="1"/>
    <col min="16151" max="16151" width="21.85546875" style="1" customWidth="1"/>
    <col min="16152" max="16152" width="16.140625" style="1" customWidth="1"/>
    <col min="16153" max="16153" width="24.140625" style="1" customWidth="1"/>
    <col min="16154" max="16154" width="14" style="1" bestFit="1" customWidth="1"/>
    <col min="16155" max="16384" width="8.85546875" style="1"/>
  </cols>
  <sheetData>
    <row r="1" spans="1:25" ht="130.15" customHeight="1" x14ac:dyDescent="0.2">
      <c r="A1" s="165" t="s">
        <v>82</v>
      </c>
      <c r="B1" s="165"/>
      <c r="C1" s="165"/>
      <c r="D1" s="165"/>
      <c r="E1" s="165"/>
      <c r="F1" s="165"/>
      <c r="G1" s="165"/>
      <c r="H1" s="165"/>
      <c r="I1" s="165"/>
      <c r="J1" s="165"/>
      <c r="K1" s="165"/>
      <c r="L1" s="165"/>
      <c r="M1" s="165"/>
      <c r="N1" s="165"/>
      <c r="O1" s="165"/>
      <c r="P1" s="165"/>
      <c r="Q1" s="165"/>
      <c r="R1" s="165"/>
      <c r="S1" s="165"/>
      <c r="T1" s="165"/>
      <c r="U1" s="165"/>
      <c r="V1" s="15"/>
      <c r="W1" s="15"/>
      <c r="X1" s="15"/>
      <c r="Y1" s="15"/>
    </row>
    <row r="2" spans="1:25" s="123" customFormat="1" ht="37.15" customHeight="1" x14ac:dyDescent="0.2">
      <c r="A2" s="186" t="s">
        <v>0</v>
      </c>
      <c r="B2" s="170" t="s">
        <v>35</v>
      </c>
      <c r="C2" s="170" t="s">
        <v>1</v>
      </c>
      <c r="D2" s="166" t="s">
        <v>71</v>
      </c>
      <c r="E2" s="170" t="s">
        <v>44</v>
      </c>
      <c r="F2" s="170" t="s">
        <v>63</v>
      </c>
      <c r="G2" s="170" t="s">
        <v>64</v>
      </c>
      <c r="H2" s="170" t="s">
        <v>2</v>
      </c>
      <c r="I2" s="170" t="s">
        <v>3</v>
      </c>
      <c r="J2" s="170" t="s">
        <v>4</v>
      </c>
      <c r="K2" s="170" t="s">
        <v>30</v>
      </c>
      <c r="L2" s="170" t="s">
        <v>33</v>
      </c>
      <c r="M2" s="170" t="s">
        <v>59</v>
      </c>
      <c r="N2" s="170"/>
      <c r="O2" s="170" t="s">
        <v>83</v>
      </c>
      <c r="P2" s="171" t="s">
        <v>61</v>
      </c>
      <c r="Q2" s="172"/>
      <c r="R2" s="172"/>
      <c r="S2" s="172"/>
      <c r="T2" s="172"/>
      <c r="U2" s="172"/>
      <c r="V2" s="172"/>
      <c r="W2" s="173"/>
      <c r="X2" s="166" t="s">
        <v>74</v>
      </c>
      <c r="Y2" s="166" t="s">
        <v>84</v>
      </c>
    </row>
    <row r="3" spans="1:25" s="123" customFormat="1" ht="66" x14ac:dyDescent="0.2">
      <c r="A3" s="186"/>
      <c r="B3" s="170"/>
      <c r="C3" s="170"/>
      <c r="D3" s="167"/>
      <c r="E3" s="170"/>
      <c r="F3" s="170"/>
      <c r="G3" s="170"/>
      <c r="H3" s="170"/>
      <c r="I3" s="170"/>
      <c r="J3" s="170"/>
      <c r="K3" s="170"/>
      <c r="L3" s="170"/>
      <c r="M3" s="124" t="s">
        <v>5</v>
      </c>
      <c r="N3" s="124" t="s">
        <v>6</v>
      </c>
      <c r="O3" s="170"/>
      <c r="P3" s="124" t="s">
        <v>62</v>
      </c>
      <c r="Q3" s="124" t="s">
        <v>105</v>
      </c>
      <c r="R3" s="124" t="s">
        <v>7</v>
      </c>
      <c r="S3" s="124" t="s">
        <v>8</v>
      </c>
      <c r="T3" s="124" t="s">
        <v>110</v>
      </c>
      <c r="U3" s="124" t="s">
        <v>9</v>
      </c>
      <c r="V3" s="124" t="s">
        <v>10</v>
      </c>
      <c r="W3" s="124" t="s">
        <v>11</v>
      </c>
      <c r="X3" s="167"/>
      <c r="Y3" s="167"/>
    </row>
    <row r="4" spans="1:25" s="123" customFormat="1" ht="85.5" customHeight="1" x14ac:dyDescent="0.2">
      <c r="A4" s="125" t="s">
        <v>12</v>
      </c>
      <c r="B4" s="124" t="s">
        <v>36</v>
      </c>
      <c r="C4" s="124" t="s">
        <v>13</v>
      </c>
      <c r="D4" s="124" t="s">
        <v>72</v>
      </c>
      <c r="E4" s="124" t="s">
        <v>45</v>
      </c>
      <c r="F4" s="124" t="s">
        <v>66</v>
      </c>
      <c r="G4" s="124" t="s">
        <v>65</v>
      </c>
      <c r="H4" s="124" t="s">
        <v>14</v>
      </c>
      <c r="I4" s="124" t="s">
        <v>38</v>
      </c>
      <c r="J4" s="124" t="s">
        <v>15</v>
      </c>
      <c r="K4" s="124" t="s">
        <v>31</v>
      </c>
      <c r="L4" s="124" t="s">
        <v>34</v>
      </c>
      <c r="M4" s="124" t="s">
        <v>39</v>
      </c>
      <c r="N4" s="124" t="s">
        <v>40</v>
      </c>
      <c r="O4" s="124" t="s">
        <v>85</v>
      </c>
      <c r="P4" s="124" t="s">
        <v>77</v>
      </c>
      <c r="Q4" s="124" t="s">
        <v>104</v>
      </c>
      <c r="R4" s="124" t="s">
        <v>41</v>
      </c>
      <c r="S4" s="124" t="s">
        <v>16</v>
      </c>
      <c r="T4" s="124" t="s">
        <v>108</v>
      </c>
      <c r="U4" s="124" t="s">
        <v>76</v>
      </c>
      <c r="V4" s="124" t="s">
        <v>42</v>
      </c>
      <c r="W4" s="124" t="s">
        <v>43</v>
      </c>
      <c r="X4" s="124" t="s">
        <v>86</v>
      </c>
      <c r="Y4" s="124" t="s">
        <v>69</v>
      </c>
    </row>
    <row r="5" spans="1:25" s="123" customFormat="1" ht="87" customHeight="1" x14ac:dyDescent="0.2">
      <c r="A5" s="125" t="s">
        <v>17</v>
      </c>
      <c r="B5" s="124" t="s">
        <v>37</v>
      </c>
      <c r="C5" s="124" t="s">
        <v>18</v>
      </c>
      <c r="D5" s="124" t="s">
        <v>73</v>
      </c>
      <c r="E5" s="124" t="s">
        <v>54</v>
      </c>
      <c r="F5" s="124" t="s">
        <v>67</v>
      </c>
      <c r="G5" s="124" t="s">
        <v>68</v>
      </c>
      <c r="H5" s="124" t="s">
        <v>19</v>
      </c>
      <c r="I5" s="124" t="s">
        <v>20</v>
      </c>
      <c r="J5" s="124" t="s">
        <v>21</v>
      </c>
      <c r="K5" s="124" t="s">
        <v>32</v>
      </c>
      <c r="L5" s="124" t="s">
        <v>55</v>
      </c>
      <c r="M5" s="124" t="s">
        <v>22</v>
      </c>
      <c r="N5" s="124" t="s">
        <v>23</v>
      </c>
      <c r="O5" s="124" t="s">
        <v>87</v>
      </c>
      <c r="P5" s="124" t="s">
        <v>24</v>
      </c>
      <c r="Q5" s="124" t="s">
        <v>106</v>
      </c>
      <c r="R5" s="124" t="s">
        <v>25</v>
      </c>
      <c r="S5" s="124" t="s">
        <v>26</v>
      </c>
      <c r="T5" s="124" t="s">
        <v>109</v>
      </c>
      <c r="U5" s="124" t="s">
        <v>27</v>
      </c>
      <c r="V5" s="124" t="s">
        <v>28</v>
      </c>
      <c r="W5" s="124" t="s">
        <v>29</v>
      </c>
      <c r="X5" s="124" t="s">
        <v>75</v>
      </c>
      <c r="Y5" s="124" t="s">
        <v>70</v>
      </c>
    </row>
    <row r="6" spans="1:25" ht="16.5" x14ac:dyDescent="0.2">
      <c r="A6" s="20">
        <v>1</v>
      </c>
      <c r="B6" s="20">
        <v>2</v>
      </c>
      <c r="C6" s="20">
        <v>3</v>
      </c>
      <c r="D6" s="20">
        <v>4</v>
      </c>
      <c r="E6" s="20">
        <v>5</v>
      </c>
      <c r="F6" s="20">
        <v>6</v>
      </c>
      <c r="G6" s="20">
        <v>7</v>
      </c>
      <c r="H6" s="20">
        <v>8</v>
      </c>
      <c r="I6" s="20">
        <v>9</v>
      </c>
      <c r="J6" s="20">
        <v>10</v>
      </c>
      <c r="K6" s="20">
        <v>11</v>
      </c>
      <c r="L6" s="20">
        <v>12</v>
      </c>
      <c r="M6" s="20">
        <v>13</v>
      </c>
      <c r="N6" s="20">
        <v>14</v>
      </c>
      <c r="O6" s="20">
        <v>15</v>
      </c>
      <c r="P6" s="20">
        <v>16</v>
      </c>
      <c r="Q6" s="26">
        <v>17</v>
      </c>
      <c r="R6" s="20">
        <v>18</v>
      </c>
      <c r="S6" s="24">
        <v>19</v>
      </c>
      <c r="T6" s="24">
        <v>20</v>
      </c>
      <c r="U6" s="24">
        <v>21</v>
      </c>
      <c r="V6" s="24">
        <v>22</v>
      </c>
      <c r="W6" s="24">
        <v>23</v>
      </c>
      <c r="X6" s="24">
        <v>24</v>
      </c>
      <c r="Y6" s="24">
        <v>25</v>
      </c>
    </row>
    <row r="7" spans="1:25" ht="141.75" customHeight="1" x14ac:dyDescent="0.2">
      <c r="A7" s="174">
        <v>1</v>
      </c>
      <c r="B7" s="174" t="s">
        <v>46</v>
      </c>
      <c r="C7" s="175" t="s">
        <v>47</v>
      </c>
      <c r="D7" s="168">
        <v>3</v>
      </c>
      <c r="E7" s="181">
        <v>3.2</v>
      </c>
      <c r="F7" s="183" t="s">
        <v>48</v>
      </c>
      <c r="G7" s="184" t="s">
        <v>94</v>
      </c>
      <c r="H7" s="176" t="s">
        <v>49</v>
      </c>
      <c r="I7" s="176" t="s">
        <v>88</v>
      </c>
      <c r="J7" s="176" t="s">
        <v>89</v>
      </c>
      <c r="K7" s="176" t="s">
        <v>93</v>
      </c>
      <c r="L7" s="8" t="s">
        <v>56</v>
      </c>
      <c r="M7" s="34" t="s">
        <v>51</v>
      </c>
      <c r="N7" s="34" t="s">
        <v>58</v>
      </c>
      <c r="O7" s="182" t="s">
        <v>50</v>
      </c>
      <c r="P7" s="179">
        <v>12854287.34</v>
      </c>
      <c r="Q7" s="35">
        <v>6578052.71</v>
      </c>
      <c r="R7" s="6">
        <v>5262442.16</v>
      </c>
      <c r="S7" s="21">
        <v>0.8</v>
      </c>
      <c r="T7" s="6">
        <f>Q7*0.18</f>
        <v>1184049.4878</v>
      </c>
      <c r="U7" s="21">
        <v>0.18</v>
      </c>
      <c r="V7" s="6">
        <v>131561.06</v>
      </c>
      <c r="W7" s="21">
        <v>0.02</v>
      </c>
      <c r="X7" s="179">
        <v>12854287.34</v>
      </c>
      <c r="Y7" s="6">
        <v>0</v>
      </c>
    </row>
    <row r="8" spans="1:25" ht="141.75" customHeight="1" x14ac:dyDescent="0.2">
      <c r="A8" s="174"/>
      <c r="B8" s="174"/>
      <c r="C8" s="175"/>
      <c r="D8" s="169"/>
      <c r="E8" s="181"/>
      <c r="F8" s="183"/>
      <c r="G8" s="185"/>
      <c r="H8" s="176"/>
      <c r="I8" s="180"/>
      <c r="J8" s="180"/>
      <c r="K8" s="180"/>
      <c r="L8" s="8" t="s">
        <v>57</v>
      </c>
      <c r="M8" s="33" t="s">
        <v>52</v>
      </c>
      <c r="N8" s="33" t="s">
        <v>53</v>
      </c>
      <c r="O8" s="182"/>
      <c r="P8" s="179"/>
      <c r="Q8" s="35">
        <v>6276234.6299999999</v>
      </c>
      <c r="R8" s="6">
        <v>5020987.7</v>
      </c>
      <c r="S8" s="22">
        <v>0.8</v>
      </c>
      <c r="T8" s="6">
        <v>1129722.24</v>
      </c>
      <c r="U8" s="21">
        <v>0.18</v>
      </c>
      <c r="V8" s="6">
        <v>125524.69</v>
      </c>
      <c r="W8" s="22">
        <v>0.02</v>
      </c>
      <c r="X8" s="179"/>
      <c r="Y8" s="7">
        <v>0</v>
      </c>
    </row>
    <row r="9" spans="1:25" s="123" customFormat="1" ht="42" customHeight="1" x14ac:dyDescent="0.2">
      <c r="A9" s="186" t="s">
        <v>60</v>
      </c>
      <c r="B9" s="186"/>
      <c r="C9" s="186"/>
      <c r="D9" s="186"/>
      <c r="E9" s="186"/>
      <c r="F9" s="186"/>
      <c r="G9" s="186"/>
      <c r="H9" s="186"/>
      <c r="I9" s="186"/>
      <c r="J9" s="186"/>
      <c r="K9" s="186"/>
      <c r="L9" s="186"/>
      <c r="M9" s="186"/>
      <c r="N9" s="186"/>
      <c r="O9" s="131"/>
      <c r="P9" s="127">
        <f>SUM(P7)</f>
        <v>12854287.34</v>
      </c>
      <c r="Q9" s="127">
        <f>SUM(Q7:Q8)</f>
        <v>12854287.34</v>
      </c>
      <c r="R9" s="127">
        <f>SUM(R7:R8)</f>
        <v>10283429.859999999</v>
      </c>
      <c r="S9" s="127"/>
      <c r="T9" s="127">
        <f>SUM(T7:T8)</f>
        <v>2313771.7278</v>
      </c>
      <c r="U9" s="127"/>
      <c r="V9" s="127">
        <f>V7+V8</f>
        <v>257085.75</v>
      </c>
      <c r="W9" s="126"/>
      <c r="X9" s="126">
        <f>R9+T9+V9</f>
        <v>12854287.3378</v>
      </c>
      <c r="Y9" s="127">
        <f>Y7+Y8</f>
        <v>0</v>
      </c>
    </row>
    <row r="10" spans="1:25" x14ac:dyDescent="0.2">
      <c r="P10" s="5"/>
      <c r="Q10" s="5"/>
      <c r="R10" s="5"/>
    </row>
    <row r="11" spans="1:25" ht="28.5" customHeight="1" x14ac:dyDescent="0.3">
      <c r="A11" s="177" t="s">
        <v>192</v>
      </c>
      <c r="B11" s="178"/>
      <c r="C11" s="178"/>
      <c r="D11" s="178"/>
      <c r="E11" s="178"/>
      <c r="F11" s="178"/>
      <c r="G11" s="178"/>
      <c r="H11" s="178"/>
      <c r="I11" s="178"/>
      <c r="J11" s="178"/>
      <c r="K11" s="178"/>
      <c r="L11" s="178"/>
      <c r="M11" s="178"/>
      <c r="N11" s="178"/>
      <c r="O11" s="178"/>
      <c r="P11" s="178"/>
      <c r="Q11" s="178"/>
      <c r="R11" s="178"/>
      <c r="S11" s="178"/>
      <c r="T11" s="178"/>
      <c r="U11" s="178"/>
      <c r="V11" s="178"/>
      <c r="W11" s="178"/>
      <c r="X11" s="16"/>
    </row>
    <row r="14" spans="1:25" x14ac:dyDescent="0.2">
      <c r="B14" s="14"/>
      <c r="C14" s="11"/>
      <c r="D14" s="11"/>
      <c r="E14" s="11"/>
      <c r="F14" s="12"/>
      <c r="G14" s="12"/>
    </row>
    <row r="15" spans="1:25" x14ac:dyDescent="0.2">
      <c r="C15" s="11"/>
      <c r="D15" s="11"/>
      <c r="E15" s="11"/>
      <c r="F15" s="12"/>
      <c r="G15" s="12"/>
    </row>
    <row r="16" spans="1:25" x14ac:dyDescent="0.2">
      <c r="C16" s="11"/>
      <c r="D16" s="11"/>
      <c r="E16" s="11"/>
      <c r="F16" s="12"/>
      <c r="G16" s="12"/>
    </row>
    <row r="17" spans="2:24" x14ac:dyDescent="0.2">
      <c r="C17" s="13"/>
      <c r="D17" s="13"/>
      <c r="E17" s="11"/>
      <c r="F17" s="12"/>
      <c r="G17" s="12"/>
    </row>
    <row r="18" spans="2:24" ht="13.15" customHeight="1" x14ac:dyDescent="0.25">
      <c r="B18"/>
      <c r="C18" s="11"/>
      <c r="D18" s="11"/>
      <c r="E18" s="11"/>
      <c r="F18" s="12"/>
      <c r="G18" s="12"/>
      <c r="W18" s="5"/>
      <c r="X18" s="5"/>
    </row>
    <row r="19" spans="2:24" ht="67.5" customHeight="1" x14ac:dyDescent="0.2">
      <c r="B19" s="10"/>
      <c r="C19" s="11"/>
      <c r="D19" s="11"/>
      <c r="E19" s="11"/>
      <c r="F19" s="12"/>
      <c r="G19" s="12"/>
    </row>
    <row r="20" spans="2:24" x14ac:dyDescent="0.2">
      <c r="C20" s="11"/>
      <c r="D20" s="11"/>
      <c r="E20" s="11"/>
      <c r="F20" s="12"/>
      <c r="G20" s="12"/>
    </row>
    <row r="21" spans="2:24" ht="84" customHeight="1" x14ac:dyDescent="0.25">
      <c r="B21" s="9"/>
      <c r="C21" s="11"/>
      <c r="D21" s="11"/>
      <c r="E21" s="11"/>
      <c r="F21" s="12"/>
      <c r="G21" s="12"/>
    </row>
    <row r="22" spans="2:24" x14ac:dyDescent="0.2">
      <c r="C22" s="11"/>
      <c r="D22" s="11"/>
      <c r="E22" s="11"/>
      <c r="F22" s="12"/>
      <c r="G22" s="12"/>
    </row>
    <row r="23" spans="2:24" x14ac:dyDescent="0.2">
      <c r="C23" s="11"/>
      <c r="D23" s="11"/>
      <c r="E23" s="11"/>
      <c r="F23" s="12"/>
      <c r="G23" s="12"/>
    </row>
    <row r="25" spans="2:24" x14ac:dyDescent="0.2">
      <c r="T25" s="5"/>
    </row>
  </sheetData>
  <autoFilter ref="A2:Y5">
    <filterColumn colId="12" showButton="0"/>
  </autoFilter>
  <mergeCells count="34">
    <mergeCell ref="X2:X3"/>
    <mergeCell ref="Y2:Y3"/>
    <mergeCell ref="A9:N9"/>
    <mergeCell ref="C2:C3"/>
    <mergeCell ref="F2:F3"/>
    <mergeCell ref="H2:H3"/>
    <mergeCell ref="A2:A3"/>
    <mergeCell ref="G2:G3"/>
    <mergeCell ref="X7:X8"/>
    <mergeCell ref="A11:W11"/>
    <mergeCell ref="P7:P8"/>
    <mergeCell ref="K7:K8"/>
    <mergeCell ref="E7:E8"/>
    <mergeCell ref="B7:B8"/>
    <mergeCell ref="J7:J8"/>
    <mergeCell ref="O7:O8"/>
    <mergeCell ref="F7:F8"/>
    <mergeCell ref="G7:G8"/>
    <mergeCell ref="I7:I8"/>
    <mergeCell ref="A1:U1"/>
    <mergeCell ref="D2:D3"/>
    <mergeCell ref="D7:D8"/>
    <mergeCell ref="J2:J3"/>
    <mergeCell ref="L2:L3"/>
    <mergeCell ref="P2:W2"/>
    <mergeCell ref="M2:N2"/>
    <mergeCell ref="O2:O3"/>
    <mergeCell ref="K2:K3"/>
    <mergeCell ref="I2:I3"/>
    <mergeCell ref="B2:B3"/>
    <mergeCell ref="A7:A8"/>
    <mergeCell ref="C7:C8"/>
    <mergeCell ref="H7:H8"/>
    <mergeCell ref="E2:E3"/>
  </mergeCells>
  <pageMargins left="0.11811023622047245" right="0.11811023622047245" top="1.0431818181818182" bottom="0.51181102362204722" header="0.55118110236220474" footer="0.31496062992125984"/>
  <pageSetup paperSize="9" scale="29" fitToHeight="0" orientation="landscape" r:id="rId1"/>
  <headerFooter>
    <oddFooter>&amp;C&amp;"Trebuchet MS,Bold"Interreg VI-A Romania-Bulgaria&amp;R&amp;P/&amp;N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A54"/>
  <sheetViews>
    <sheetView view="pageBreakPreview" topLeftCell="A40" zoomScale="80" zoomScaleNormal="70" zoomScaleSheetLayoutView="80" zoomScalePageLayoutView="70" workbookViewId="0">
      <selection activeCell="J41" sqref="J41:J43"/>
    </sheetView>
  </sheetViews>
  <sheetFormatPr defaultRowHeight="12.75" x14ac:dyDescent="0.2"/>
  <cols>
    <col min="1" max="1" width="9.28515625" style="1" customWidth="1"/>
    <col min="2" max="2" width="14.7109375" style="1" customWidth="1"/>
    <col min="3" max="3" width="26.85546875" style="2" customWidth="1"/>
    <col min="4" max="4" width="14.7109375" style="2" customWidth="1"/>
    <col min="5" max="5" width="13.7109375" style="2" customWidth="1"/>
    <col min="6" max="6" width="30.7109375" style="3" customWidth="1"/>
    <col min="7" max="7" width="42.28515625" style="3" customWidth="1"/>
    <col min="8" max="8" width="21.28515625" style="1" customWidth="1"/>
    <col min="9" max="9" width="13.5703125" style="1" customWidth="1"/>
    <col min="10" max="10" width="14.140625" style="1" customWidth="1"/>
    <col min="11" max="11" width="15.7109375" style="1" customWidth="1"/>
    <col min="12" max="12" width="26.5703125" style="4" customWidth="1"/>
    <col min="13" max="13" width="12.85546875" style="1" customWidth="1"/>
    <col min="14" max="14" width="16.28515625" style="1" customWidth="1"/>
    <col min="15" max="15" width="25.7109375" style="1" customWidth="1"/>
    <col min="16" max="17" width="20.7109375" style="1" customWidth="1"/>
    <col min="18" max="18" width="22.140625" style="1" customWidth="1"/>
    <col min="19" max="19" width="13.140625" style="1" customWidth="1"/>
    <col min="20" max="20" width="22.140625" style="1" customWidth="1"/>
    <col min="21" max="21" width="14.7109375" style="1" customWidth="1"/>
    <col min="22" max="22" width="21.85546875" style="1" customWidth="1"/>
    <col min="23" max="23" width="12.42578125" style="1" customWidth="1"/>
    <col min="24" max="24" width="20.5703125" style="1" customWidth="1"/>
    <col min="25" max="25" width="21.85546875" style="1" customWidth="1"/>
    <col min="26" max="26" width="14" style="1" bestFit="1" customWidth="1"/>
    <col min="27" max="27" width="12.5703125" style="1" bestFit="1" customWidth="1"/>
    <col min="28" max="262" width="8.85546875" style="1"/>
    <col min="263" max="263" width="11.28515625" style="1" customWidth="1"/>
    <col min="264" max="264" width="19.42578125" style="1" customWidth="1"/>
    <col min="265" max="265" width="38.85546875" style="1" customWidth="1"/>
    <col min="266" max="266" width="34" style="1" customWidth="1"/>
    <col min="267" max="267" width="22.5703125" style="1" customWidth="1"/>
    <col min="268" max="268" width="13.5703125" style="1" customWidth="1"/>
    <col min="269" max="269" width="14.140625" style="1" customWidth="1"/>
    <col min="270" max="270" width="26.5703125" style="1" customWidth="1"/>
    <col min="271" max="271" width="12.85546875" style="1" customWidth="1"/>
    <col min="272" max="272" width="16.28515625" style="1" customWidth="1"/>
    <col min="273" max="273" width="18.42578125" style="1" customWidth="1"/>
    <col min="274" max="274" width="20.7109375" style="1" customWidth="1"/>
    <col min="275" max="275" width="25.140625" style="1" customWidth="1"/>
    <col min="276" max="276" width="10.140625" style="1" customWidth="1"/>
    <col min="277" max="277" width="22.140625" style="1" customWidth="1"/>
    <col min="278" max="278" width="19.5703125" style="1" customWidth="1"/>
    <col min="279" max="279" width="21.85546875" style="1" customWidth="1"/>
    <col min="280" max="280" width="16.140625" style="1" customWidth="1"/>
    <col min="281" max="281" width="24.140625" style="1" customWidth="1"/>
    <col min="282" max="282" width="14" style="1" bestFit="1" customWidth="1"/>
    <col min="283" max="518" width="8.85546875" style="1"/>
    <col min="519" max="519" width="11.28515625" style="1" customWidth="1"/>
    <col min="520" max="520" width="19.42578125" style="1" customWidth="1"/>
    <col min="521" max="521" width="38.85546875" style="1" customWidth="1"/>
    <col min="522" max="522" width="34" style="1" customWidth="1"/>
    <col min="523" max="523" width="22.5703125" style="1" customWidth="1"/>
    <col min="524" max="524" width="13.5703125" style="1" customWidth="1"/>
    <col min="525" max="525" width="14.140625" style="1" customWidth="1"/>
    <col min="526" max="526" width="26.5703125" style="1" customWidth="1"/>
    <col min="527" max="527" width="12.85546875" style="1" customWidth="1"/>
    <col min="528" max="528" width="16.28515625" style="1" customWidth="1"/>
    <col min="529" max="529" width="18.42578125" style="1" customWidth="1"/>
    <col min="530" max="530" width="20.7109375" style="1" customWidth="1"/>
    <col min="531" max="531" width="25.140625" style="1" customWidth="1"/>
    <col min="532" max="532" width="10.140625" style="1" customWidth="1"/>
    <col min="533" max="533" width="22.140625" style="1" customWidth="1"/>
    <col min="534" max="534" width="19.5703125" style="1" customWidth="1"/>
    <col min="535" max="535" width="21.85546875" style="1" customWidth="1"/>
    <col min="536" max="536" width="16.140625" style="1" customWidth="1"/>
    <col min="537" max="537" width="24.140625" style="1" customWidth="1"/>
    <col min="538" max="538" width="14" style="1" bestFit="1" customWidth="1"/>
    <col min="539" max="774" width="8.85546875" style="1"/>
    <col min="775" max="775" width="11.28515625" style="1" customWidth="1"/>
    <col min="776" max="776" width="19.42578125" style="1" customWidth="1"/>
    <col min="777" max="777" width="38.85546875" style="1" customWidth="1"/>
    <col min="778" max="778" width="34" style="1" customWidth="1"/>
    <col min="779" max="779" width="22.5703125" style="1" customWidth="1"/>
    <col min="780" max="780" width="13.5703125" style="1" customWidth="1"/>
    <col min="781" max="781" width="14.140625" style="1" customWidth="1"/>
    <col min="782" max="782" width="26.5703125" style="1" customWidth="1"/>
    <col min="783" max="783" width="12.85546875" style="1" customWidth="1"/>
    <col min="784" max="784" width="16.28515625" style="1" customWidth="1"/>
    <col min="785" max="785" width="18.42578125" style="1" customWidth="1"/>
    <col min="786" max="786" width="20.7109375" style="1" customWidth="1"/>
    <col min="787" max="787" width="25.140625" style="1" customWidth="1"/>
    <col min="788" max="788" width="10.140625" style="1" customWidth="1"/>
    <col min="789" max="789" width="22.140625" style="1" customWidth="1"/>
    <col min="790" max="790" width="19.5703125" style="1" customWidth="1"/>
    <col min="791" max="791" width="21.85546875" style="1" customWidth="1"/>
    <col min="792" max="792" width="16.140625" style="1" customWidth="1"/>
    <col min="793" max="793" width="24.140625" style="1" customWidth="1"/>
    <col min="794" max="794" width="14" style="1" bestFit="1" customWidth="1"/>
    <col min="795" max="1030" width="8.85546875" style="1"/>
    <col min="1031" max="1031" width="11.28515625" style="1" customWidth="1"/>
    <col min="1032" max="1032" width="19.42578125" style="1" customWidth="1"/>
    <col min="1033" max="1033" width="38.85546875" style="1" customWidth="1"/>
    <col min="1034" max="1034" width="34" style="1" customWidth="1"/>
    <col min="1035" max="1035" width="22.5703125" style="1" customWidth="1"/>
    <col min="1036" max="1036" width="13.5703125" style="1" customWidth="1"/>
    <col min="1037" max="1037" width="14.140625" style="1" customWidth="1"/>
    <col min="1038" max="1038" width="26.5703125" style="1" customWidth="1"/>
    <col min="1039" max="1039" width="12.85546875" style="1" customWidth="1"/>
    <col min="1040" max="1040" width="16.28515625" style="1" customWidth="1"/>
    <col min="1041" max="1041" width="18.42578125" style="1" customWidth="1"/>
    <col min="1042" max="1042" width="20.7109375" style="1" customWidth="1"/>
    <col min="1043" max="1043" width="25.140625" style="1" customWidth="1"/>
    <col min="1044" max="1044" width="10.140625" style="1" customWidth="1"/>
    <col min="1045" max="1045" width="22.140625" style="1" customWidth="1"/>
    <col min="1046" max="1046" width="19.5703125" style="1" customWidth="1"/>
    <col min="1047" max="1047" width="21.85546875" style="1" customWidth="1"/>
    <col min="1048" max="1048" width="16.140625" style="1" customWidth="1"/>
    <col min="1049" max="1049" width="24.140625" style="1" customWidth="1"/>
    <col min="1050" max="1050" width="14" style="1" bestFit="1" customWidth="1"/>
    <col min="1051" max="1286" width="8.85546875" style="1"/>
    <col min="1287" max="1287" width="11.28515625" style="1" customWidth="1"/>
    <col min="1288" max="1288" width="19.42578125" style="1" customWidth="1"/>
    <col min="1289" max="1289" width="38.85546875" style="1" customWidth="1"/>
    <col min="1290" max="1290" width="34" style="1" customWidth="1"/>
    <col min="1291" max="1291" width="22.5703125" style="1" customWidth="1"/>
    <col min="1292" max="1292" width="13.5703125" style="1" customWidth="1"/>
    <col min="1293" max="1293" width="14.140625" style="1" customWidth="1"/>
    <col min="1294" max="1294" width="26.5703125" style="1" customWidth="1"/>
    <col min="1295" max="1295" width="12.85546875" style="1" customWidth="1"/>
    <col min="1296" max="1296" width="16.28515625" style="1" customWidth="1"/>
    <col min="1297" max="1297" width="18.42578125" style="1" customWidth="1"/>
    <col min="1298" max="1298" width="20.7109375" style="1" customWidth="1"/>
    <col min="1299" max="1299" width="25.140625" style="1" customWidth="1"/>
    <col min="1300" max="1300" width="10.140625" style="1" customWidth="1"/>
    <col min="1301" max="1301" width="22.140625" style="1" customWidth="1"/>
    <col min="1302" max="1302" width="19.5703125" style="1" customWidth="1"/>
    <col min="1303" max="1303" width="21.85546875" style="1" customWidth="1"/>
    <col min="1304" max="1304" width="16.140625" style="1" customWidth="1"/>
    <col min="1305" max="1305" width="24.140625" style="1" customWidth="1"/>
    <col min="1306" max="1306" width="14" style="1" bestFit="1" customWidth="1"/>
    <col min="1307" max="1542" width="8.85546875" style="1"/>
    <col min="1543" max="1543" width="11.28515625" style="1" customWidth="1"/>
    <col min="1544" max="1544" width="19.42578125" style="1" customWidth="1"/>
    <col min="1545" max="1545" width="38.85546875" style="1" customWidth="1"/>
    <col min="1546" max="1546" width="34" style="1" customWidth="1"/>
    <col min="1547" max="1547" width="22.5703125" style="1" customWidth="1"/>
    <col min="1548" max="1548" width="13.5703125" style="1" customWidth="1"/>
    <col min="1549" max="1549" width="14.140625" style="1" customWidth="1"/>
    <col min="1550" max="1550" width="26.5703125" style="1" customWidth="1"/>
    <col min="1551" max="1551" width="12.85546875" style="1" customWidth="1"/>
    <col min="1552" max="1552" width="16.28515625" style="1" customWidth="1"/>
    <col min="1553" max="1553" width="18.42578125" style="1" customWidth="1"/>
    <col min="1554" max="1554" width="20.7109375" style="1" customWidth="1"/>
    <col min="1555" max="1555" width="25.140625" style="1" customWidth="1"/>
    <col min="1556" max="1556" width="10.140625" style="1" customWidth="1"/>
    <col min="1557" max="1557" width="22.140625" style="1" customWidth="1"/>
    <col min="1558" max="1558" width="19.5703125" style="1" customWidth="1"/>
    <col min="1559" max="1559" width="21.85546875" style="1" customWidth="1"/>
    <col min="1560" max="1560" width="16.140625" style="1" customWidth="1"/>
    <col min="1561" max="1561" width="24.140625" style="1" customWidth="1"/>
    <col min="1562" max="1562" width="14" style="1" bestFit="1" customWidth="1"/>
    <col min="1563" max="1798" width="8.85546875" style="1"/>
    <col min="1799" max="1799" width="11.28515625" style="1" customWidth="1"/>
    <col min="1800" max="1800" width="19.42578125" style="1" customWidth="1"/>
    <col min="1801" max="1801" width="38.85546875" style="1" customWidth="1"/>
    <col min="1802" max="1802" width="34" style="1" customWidth="1"/>
    <col min="1803" max="1803" width="22.5703125" style="1" customWidth="1"/>
    <col min="1804" max="1804" width="13.5703125" style="1" customWidth="1"/>
    <col min="1805" max="1805" width="14.140625" style="1" customWidth="1"/>
    <col min="1806" max="1806" width="26.5703125" style="1" customWidth="1"/>
    <col min="1807" max="1807" width="12.85546875" style="1" customWidth="1"/>
    <col min="1808" max="1808" width="16.28515625" style="1" customWidth="1"/>
    <col min="1809" max="1809" width="18.42578125" style="1" customWidth="1"/>
    <col min="1810" max="1810" width="20.7109375" style="1" customWidth="1"/>
    <col min="1811" max="1811" width="25.140625" style="1" customWidth="1"/>
    <col min="1812" max="1812" width="10.140625" style="1" customWidth="1"/>
    <col min="1813" max="1813" width="22.140625" style="1" customWidth="1"/>
    <col min="1814" max="1814" width="19.5703125" style="1" customWidth="1"/>
    <col min="1815" max="1815" width="21.85546875" style="1" customWidth="1"/>
    <col min="1816" max="1816" width="16.140625" style="1" customWidth="1"/>
    <col min="1817" max="1817" width="24.140625" style="1" customWidth="1"/>
    <col min="1818" max="1818" width="14" style="1" bestFit="1" customWidth="1"/>
    <col min="1819" max="2054" width="8.85546875" style="1"/>
    <col min="2055" max="2055" width="11.28515625" style="1" customWidth="1"/>
    <col min="2056" max="2056" width="19.42578125" style="1" customWidth="1"/>
    <col min="2057" max="2057" width="38.85546875" style="1" customWidth="1"/>
    <col min="2058" max="2058" width="34" style="1" customWidth="1"/>
    <col min="2059" max="2059" width="22.5703125" style="1" customWidth="1"/>
    <col min="2060" max="2060" width="13.5703125" style="1" customWidth="1"/>
    <col min="2061" max="2061" width="14.140625" style="1" customWidth="1"/>
    <col min="2062" max="2062" width="26.5703125" style="1" customWidth="1"/>
    <col min="2063" max="2063" width="12.85546875" style="1" customWidth="1"/>
    <col min="2064" max="2064" width="16.28515625" style="1" customWidth="1"/>
    <col min="2065" max="2065" width="18.42578125" style="1" customWidth="1"/>
    <col min="2066" max="2066" width="20.7109375" style="1" customWidth="1"/>
    <col min="2067" max="2067" width="25.140625" style="1" customWidth="1"/>
    <col min="2068" max="2068" width="10.140625" style="1" customWidth="1"/>
    <col min="2069" max="2069" width="22.140625" style="1" customWidth="1"/>
    <col min="2070" max="2070" width="19.5703125" style="1" customWidth="1"/>
    <col min="2071" max="2071" width="21.85546875" style="1" customWidth="1"/>
    <col min="2072" max="2072" width="16.140625" style="1" customWidth="1"/>
    <col min="2073" max="2073" width="24.140625" style="1" customWidth="1"/>
    <col min="2074" max="2074" width="14" style="1" bestFit="1" customWidth="1"/>
    <col min="2075" max="2310" width="8.85546875" style="1"/>
    <col min="2311" max="2311" width="11.28515625" style="1" customWidth="1"/>
    <col min="2312" max="2312" width="19.42578125" style="1" customWidth="1"/>
    <col min="2313" max="2313" width="38.85546875" style="1" customWidth="1"/>
    <col min="2314" max="2314" width="34" style="1" customWidth="1"/>
    <col min="2315" max="2315" width="22.5703125" style="1" customWidth="1"/>
    <col min="2316" max="2316" width="13.5703125" style="1" customWidth="1"/>
    <col min="2317" max="2317" width="14.140625" style="1" customWidth="1"/>
    <col min="2318" max="2318" width="26.5703125" style="1" customWidth="1"/>
    <col min="2319" max="2319" width="12.85546875" style="1" customWidth="1"/>
    <col min="2320" max="2320" width="16.28515625" style="1" customWidth="1"/>
    <col min="2321" max="2321" width="18.42578125" style="1" customWidth="1"/>
    <col min="2322" max="2322" width="20.7109375" style="1" customWidth="1"/>
    <col min="2323" max="2323" width="25.140625" style="1" customWidth="1"/>
    <col min="2324" max="2324" width="10.140625" style="1" customWidth="1"/>
    <col min="2325" max="2325" width="22.140625" style="1" customWidth="1"/>
    <col min="2326" max="2326" width="19.5703125" style="1" customWidth="1"/>
    <col min="2327" max="2327" width="21.85546875" style="1" customWidth="1"/>
    <col min="2328" max="2328" width="16.140625" style="1" customWidth="1"/>
    <col min="2329" max="2329" width="24.140625" style="1" customWidth="1"/>
    <col min="2330" max="2330" width="14" style="1" bestFit="1" customWidth="1"/>
    <col min="2331" max="2566" width="8.85546875" style="1"/>
    <col min="2567" max="2567" width="11.28515625" style="1" customWidth="1"/>
    <col min="2568" max="2568" width="19.42578125" style="1" customWidth="1"/>
    <col min="2569" max="2569" width="38.85546875" style="1" customWidth="1"/>
    <col min="2570" max="2570" width="34" style="1" customWidth="1"/>
    <col min="2571" max="2571" width="22.5703125" style="1" customWidth="1"/>
    <col min="2572" max="2572" width="13.5703125" style="1" customWidth="1"/>
    <col min="2573" max="2573" width="14.140625" style="1" customWidth="1"/>
    <col min="2574" max="2574" width="26.5703125" style="1" customWidth="1"/>
    <col min="2575" max="2575" width="12.85546875" style="1" customWidth="1"/>
    <col min="2576" max="2576" width="16.28515625" style="1" customWidth="1"/>
    <col min="2577" max="2577" width="18.42578125" style="1" customWidth="1"/>
    <col min="2578" max="2578" width="20.7109375" style="1" customWidth="1"/>
    <col min="2579" max="2579" width="25.140625" style="1" customWidth="1"/>
    <col min="2580" max="2580" width="10.140625" style="1" customWidth="1"/>
    <col min="2581" max="2581" width="22.140625" style="1" customWidth="1"/>
    <col min="2582" max="2582" width="19.5703125" style="1" customWidth="1"/>
    <col min="2583" max="2583" width="21.85546875" style="1" customWidth="1"/>
    <col min="2584" max="2584" width="16.140625" style="1" customWidth="1"/>
    <col min="2585" max="2585" width="24.140625" style="1" customWidth="1"/>
    <col min="2586" max="2586" width="14" style="1" bestFit="1" customWidth="1"/>
    <col min="2587" max="2822" width="8.85546875" style="1"/>
    <col min="2823" max="2823" width="11.28515625" style="1" customWidth="1"/>
    <col min="2824" max="2824" width="19.42578125" style="1" customWidth="1"/>
    <col min="2825" max="2825" width="38.85546875" style="1" customWidth="1"/>
    <col min="2826" max="2826" width="34" style="1" customWidth="1"/>
    <col min="2827" max="2827" width="22.5703125" style="1" customWidth="1"/>
    <col min="2828" max="2828" width="13.5703125" style="1" customWidth="1"/>
    <col min="2829" max="2829" width="14.140625" style="1" customWidth="1"/>
    <col min="2830" max="2830" width="26.5703125" style="1" customWidth="1"/>
    <col min="2831" max="2831" width="12.85546875" style="1" customWidth="1"/>
    <col min="2832" max="2832" width="16.28515625" style="1" customWidth="1"/>
    <col min="2833" max="2833" width="18.42578125" style="1" customWidth="1"/>
    <col min="2834" max="2834" width="20.7109375" style="1" customWidth="1"/>
    <col min="2835" max="2835" width="25.140625" style="1" customWidth="1"/>
    <col min="2836" max="2836" width="10.140625" style="1" customWidth="1"/>
    <col min="2837" max="2837" width="22.140625" style="1" customWidth="1"/>
    <col min="2838" max="2838" width="19.5703125" style="1" customWidth="1"/>
    <col min="2839" max="2839" width="21.85546875" style="1" customWidth="1"/>
    <col min="2840" max="2840" width="16.140625" style="1" customWidth="1"/>
    <col min="2841" max="2841" width="24.140625" style="1" customWidth="1"/>
    <col min="2842" max="2842" width="14" style="1" bestFit="1" customWidth="1"/>
    <col min="2843" max="3078" width="8.85546875" style="1"/>
    <col min="3079" max="3079" width="11.28515625" style="1" customWidth="1"/>
    <col min="3080" max="3080" width="19.42578125" style="1" customWidth="1"/>
    <col min="3081" max="3081" width="38.85546875" style="1" customWidth="1"/>
    <col min="3082" max="3082" width="34" style="1" customWidth="1"/>
    <col min="3083" max="3083" width="22.5703125" style="1" customWidth="1"/>
    <col min="3084" max="3084" width="13.5703125" style="1" customWidth="1"/>
    <col min="3085" max="3085" width="14.140625" style="1" customWidth="1"/>
    <col min="3086" max="3086" width="26.5703125" style="1" customWidth="1"/>
    <col min="3087" max="3087" width="12.85546875" style="1" customWidth="1"/>
    <col min="3088" max="3088" width="16.28515625" style="1" customWidth="1"/>
    <col min="3089" max="3089" width="18.42578125" style="1" customWidth="1"/>
    <col min="3090" max="3090" width="20.7109375" style="1" customWidth="1"/>
    <col min="3091" max="3091" width="25.140625" style="1" customWidth="1"/>
    <col min="3092" max="3092" width="10.140625" style="1" customWidth="1"/>
    <col min="3093" max="3093" width="22.140625" style="1" customWidth="1"/>
    <col min="3094" max="3094" width="19.5703125" style="1" customWidth="1"/>
    <col min="3095" max="3095" width="21.85546875" style="1" customWidth="1"/>
    <col min="3096" max="3096" width="16.140625" style="1" customWidth="1"/>
    <col min="3097" max="3097" width="24.140625" style="1" customWidth="1"/>
    <col min="3098" max="3098" width="14" style="1" bestFit="1" customWidth="1"/>
    <col min="3099" max="3334" width="8.85546875" style="1"/>
    <col min="3335" max="3335" width="11.28515625" style="1" customWidth="1"/>
    <col min="3336" max="3336" width="19.42578125" style="1" customWidth="1"/>
    <col min="3337" max="3337" width="38.85546875" style="1" customWidth="1"/>
    <col min="3338" max="3338" width="34" style="1" customWidth="1"/>
    <col min="3339" max="3339" width="22.5703125" style="1" customWidth="1"/>
    <col min="3340" max="3340" width="13.5703125" style="1" customWidth="1"/>
    <col min="3341" max="3341" width="14.140625" style="1" customWidth="1"/>
    <col min="3342" max="3342" width="26.5703125" style="1" customWidth="1"/>
    <col min="3343" max="3343" width="12.85546875" style="1" customWidth="1"/>
    <col min="3344" max="3344" width="16.28515625" style="1" customWidth="1"/>
    <col min="3345" max="3345" width="18.42578125" style="1" customWidth="1"/>
    <col min="3346" max="3346" width="20.7109375" style="1" customWidth="1"/>
    <col min="3347" max="3347" width="25.140625" style="1" customWidth="1"/>
    <col min="3348" max="3348" width="10.140625" style="1" customWidth="1"/>
    <col min="3349" max="3349" width="22.140625" style="1" customWidth="1"/>
    <col min="3350" max="3350" width="19.5703125" style="1" customWidth="1"/>
    <col min="3351" max="3351" width="21.85546875" style="1" customWidth="1"/>
    <col min="3352" max="3352" width="16.140625" style="1" customWidth="1"/>
    <col min="3353" max="3353" width="24.140625" style="1" customWidth="1"/>
    <col min="3354" max="3354" width="14" style="1" bestFit="1" customWidth="1"/>
    <col min="3355" max="3590" width="8.85546875" style="1"/>
    <col min="3591" max="3591" width="11.28515625" style="1" customWidth="1"/>
    <col min="3592" max="3592" width="19.42578125" style="1" customWidth="1"/>
    <col min="3593" max="3593" width="38.85546875" style="1" customWidth="1"/>
    <col min="3594" max="3594" width="34" style="1" customWidth="1"/>
    <col min="3595" max="3595" width="22.5703125" style="1" customWidth="1"/>
    <col min="3596" max="3596" width="13.5703125" style="1" customWidth="1"/>
    <col min="3597" max="3597" width="14.140625" style="1" customWidth="1"/>
    <col min="3598" max="3598" width="26.5703125" style="1" customWidth="1"/>
    <col min="3599" max="3599" width="12.85546875" style="1" customWidth="1"/>
    <col min="3600" max="3600" width="16.28515625" style="1" customWidth="1"/>
    <col min="3601" max="3601" width="18.42578125" style="1" customWidth="1"/>
    <col min="3602" max="3602" width="20.7109375" style="1" customWidth="1"/>
    <col min="3603" max="3603" width="25.140625" style="1" customWidth="1"/>
    <col min="3604" max="3604" width="10.140625" style="1" customWidth="1"/>
    <col min="3605" max="3605" width="22.140625" style="1" customWidth="1"/>
    <col min="3606" max="3606" width="19.5703125" style="1" customWidth="1"/>
    <col min="3607" max="3607" width="21.85546875" style="1" customWidth="1"/>
    <col min="3608" max="3608" width="16.140625" style="1" customWidth="1"/>
    <col min="3609" max="3609" width="24.140625" style="1" customWidth="1"/>
    <col min="3610" max="3610" width="14" style="1" bestFit="1" customWidth="1"/>
    <col min="3611" max="3846" width="8.85546875" style="1"/>
    <col min="3847" max="3847" width="11.28515625" style="1" customWidth="1"/>
    <col min="3848" max="3848" width="19.42578125" style="1" customWidth="1"/>
    <col min="3849" max="3849" width="38.85546875" style="1" customWidth="1"/>
    <col min="3850" max="3850" width="34" style="1" customWidth="1"/>
    <col min="3851" max="3851" width="22.5703125" style="1" customWidth="1"/>
    <col min="3852" max="3852" width="13.5703125" style="1" customWidth="1"/>
    <col min="3853" max="3853" width="14.140625" style="1" customWidth="1"/>
    <col min="3854" max="3854" width="26.5703125" style="1" customWidth="1"/>
    <col min="3855" max="3855" width="12.85546875" style="1" customWidth="1"/>
    <col min="3856" max="3856" width="16.28515625" style="1" customWidth="1"/>
    <col min="3857" max="3857" width="18.42578125" style="1" customWidth="1"/>
    <col min="3858" max="3858" width="20.7109375" style="1" customWidth="1"/>
    <col min="3859" max="3859" width="25.140625" style="1" customWidth="1"/>
    <col min="3860" max="3860" width="10.140625" style="1" customWidth="1"/>
    <col min="3861" max="3861" width="22.140625" style="1" customWidth="1"/>
    <col min="3862" max="3862" width="19.5703125" style="1" customWidth="1"/>
    <col min="3863" max="3863" width="21.85546875" style="1" customWidth="1"/>
    <col min="3864" max="3864" width="16.140625" style="1" customWidth="1"/>
    <col min="3865" max="3865" width="24.140625" style="1" customWidth="1"/>
    <col min="3866" max="3866" width="14" style="1" bestFit="1" customWidth="1"/>
    <col min="3867" max="4102" width="8.85546875" style="1"/>
    <col min="4103" max="4103" width="11.28515625" style="1" customWidth="1"/>
    <col min="4104" max="4104" width="19.42578125" style="1" customWidth="1"/>
    <col min="4105" max="4105" width="38.85546875" style="1" customWidth="1"/>
    <col min="4106" max="4106" width="34" style="1" customWidth="1"/>
    <col min="4107" max="4107" width="22.5703125" style="1" customWidth="1"/>
    <col min="4108" max="4108" width="13.5703125" style="1" customWidth="1"/>
    <col min="4109" max="4109" width="14.140625" style="1" customWidth="1"/>
    <col min="4110" max="4110" width="26.5703125" style="1" customWidth="1"/>
    <col min="4111" max="4111" width="12.85546875" style="1" customWidth="1"/>
    <col min="4112" max="4112" width="16.28515625" style="1" customWidth="1"/>
    <col min="4113" max="4113" width="18.42578125" style="1" customWidth="1"/>
    <col min="4114" max="4114" width="20.7109375" style="1" customWidth="1"/>
    <col min="4115" max="4115" width="25.140625" style="1" customWidth="1"/>
    <col min="4116" max="4116" width="10.140625" style="1" customWidth="1"/>
    <col min="4117" max="4117" width="22.140625" style="1" customWidth="1"/>
    <col min="4118" max="4118" width="19.5703125" style="1" customWidth="1"/>
    <col min="4119" max="4119" width="21.85546875" style="1" customWidth="1"/>
    <col min="4120" max="4120" width="16.140625" style="1" customWidth="1"/>
    <col min="4121" max="4121" width="24.140625" style="1" customWidth="1"/>
    <col min="4122" max="4122" width="14" style="1" bestFit="1" customWidth="1"/>
    <col min="4123" max="4358" width="8.85546875" style="1"/>
    <col min="4359" max="4359" width="11.28515625" style="1" customWidth="1"/>
    <col min="4360" max="4360" width="19.42578125" style="1" customWidth="1"/>
    <col min="4361" max="4361" width="38.85546875" style="1" customWidth="1"/>
    <col min="4362" max="4362" width="34" style="1" customWidth="1"/>
    <col min="4363" max="4363" width="22.5703125" style="1" customWidth="1"/>
    <col min="4364" max="4364" width="13.5703125" style="1" customWidth="1"/>
    <col min="4365" max="4365" width="14.140625" style="1" customWidth="1"/>
    <col min="4366" max="4366" width="26.5703125" style="1" customWidth="1"/>
    <col min="4367" max="4367" width="12.85546875" style="1" customWidth="1"/>
    <col min="4368" max="4368" width="16.28515625" style="1" customWidth="1"/>
    <col min="4369" max="4369" width="18.42578125" style="1" customWidth="1"/>
    <col min="4370" max="4370" width="20.7109375" style="1" customWidth="1"/>
    <col min="4371" max="4371" width="25.140625" style="1" customWidth="1"/>
    <col min="4372" max="4372" width="10.140625" style="1" customWidth="1"/>
    <col min="4373" max="4373" width="22.140625" style="1" customWidth="1"/>
    <col min="4374" max="4374" width="19.5703125" style="1" customWidth="1"/>
    <col min="4375" max="4375" width="21.85546875" style="1" customWidth="1"/>
    <col min="4376" max="4376" width="16.140625" style="1" customWidth="1"/>
    <col min="4377" max="4377" width="24.140625" style="1" customWidth="1"/>
    <col min="4378" max="4378" width="14" style="1" bestFit="1" customWidth="1"/>
    <col min="4379" max="4614" width="8.85546875" style="1"/>
    <col min="4615" max="4615" width="11.28515625" style="1" customWidth="1"/>
    <col min="4616" max="4616" width="19.42578125" style="1" customWidth="1"/>
    <col min="4617" max="4617" width="38.85546875" style="1" customWidth="1"/>
    <col min="4618" max="4618" width="34" style="1" customWidth="1"/>
    <col min="4619" max="4619" width="22.5703125" style="1" customWidth="1"/>
    <col min="4620" max="4620" width="13.5703125" style="1" customWidth="1"/>
    <col min="4621" max="4621" width="14.140625" style="1" customWidth="1"/>
    <col min="4622" max="4622" width="26.5703125" style="1" customWidth="1"/>
    <col min="4623" max="4623" width="12.85546875" style="1" customWidth="1"/>
    <col min="4624" max="4624" width="16.28515625" style="1" customWidth="1"/>
    <col min="4625" max="4625" width="18.42578125" style="1" customWidth="1"/>
    <col min="4626" max="4626" width="20.7109375" style="1" customWidth="1"/>
    <col min="4627" max="4627" width="25.140625" style="1" customWidth="1"/>
    <col min="4628" max="4628" width="10.140625" style="1" customWidth="1"/>
    <col min="4629" max="4629" width="22.140625" style="1" customWidth="1"/>
    <col min="4630" max="4630" width="19.5703125" style="1" customWidth="1"/>
    <col min="4631" max="4631" width="21.85546875" style="1" customWidth="1"/>
    <col min="4632" max="4632" width="16.140625" style="1" customWidth="1"/>
    <col min="4633" max="4633" width="24.140625" style="1" customWidth="1"/>
    <col min="4634" max="4634" width="14" style="1" bestFit="1" customWidth="1"/>
    <col min="4635" max="4870" width="8.85546875" style="1"/>
    <col min="4871" max="4871" width="11.28515625" style="1" customWidth="1"/>
    <col min="4872" max="4872" width="19.42578125" style="1" customWidth="1"/>
    <col min="4873" max="4873" width="38.85546875" style="1" customWidth="1"/>
    <col min="4874" max="4874" width="34" style="1" customWidth="1"/>
    <col min="4875" max="4875" width="22.5703125" style="1" customWidth="1"/>
    <col min="4876" max="4876" width="13.5703125" style="1" customWidth="1"/>
    <col min="4877" max="4877" width="14.140625" style="1" customWidth="1"/>
    <col min="4878" max="4878" width="26.5703125" style="1" customWidth="1"/>
    <col min="4879" max="4879" width="12.85546875" style="1" customWidth="1"/>
    <col min="4880" max="4880" width="16.28515625" style="1" customWidth="1"/>
    <col min="4881" max="4881" width="18.42578125" style="1" customWidth="1"/>
    <col min="4882" max="4882" width="20.7109375" style="1" customWidth="1"/>
    <col min="4883" max="4883" width="25.140625" style="1" customWidth="1"/>
    <col min="4884" max="4884" width="10.140625" style="1" customWidth="1"/>
    <col min="4885" max="4885" width="22.140625" style="1" customWidth="1"/>
    <col min="4886" max="4886" width="19.5703125" style="1" customWidth="1"/>
    <col min="4887" max="4887" width="21.85546875" style="1" customWidth="1"/>
    <col min="4888" max="4888" width="16.140625" style="1" customWidth="1"/>
    <col min="4889" max="4889" width="24.140625" style="1" customWidth="1"/>
    <col min="4890" max="4890" width="14" style="1" bestFit="1" customWidth="1"/>
    <col min="4891" max="5126" width="8.85546875" style="1"/>
    <col min="5127" max="5127" width="11.28515625" style="1" customWidth="1"/>
    <col min="5128" max="5128" width="19.42578125" style="1" customWidth="1"/>
    <col min="5129" max="5129" width="38.85546875" style="1" customWidth="1"/>
    <col min="5130" max="5130" width="34" style="1" customWidth="1"/>
    <col min="5131" max="5131" width="22.5703125" style="1" customWidth="1"/>
    <col min="5132" max="5132" width="13.5703125" style="1" customWidth="1"/>
    <col min="5133" max="5133" width="14.140625" style="1" customWidth="1"/>
    <col min="5134" max="5134" width="26.5703125" style="1" customWidth="1"/>
    <col min="5135" max="5135" width="12.85546875" style="1" customWidth="1"/>
    <col min="5136" max="5136" width="16.28515625" style="1" customWidth="1"/>
    <col min="5137" max="5137" width="18.42578125" style="1" customWidth="1"/>
    <col min="5138" max="5138" width="20.7109375" style="1" customWidth="1"/>
    <col min="5139" max="5139" width="25.140625" style="1" customWidth="1"/>
    <col min="5140" max="5140" width="10.140625" style="1" customWidth="1"/>
    <col min="5141" max="5141" width="22.140625" style="1" customWidth="1"/>
    <col min="5142" max="5142" width="19.5703125" style="1" customWidth="1"/>
    <col min="5143" max="5143" width="21.85546875" style="1" customWidth="1"/>
    <col min="5144" max="5144" width="16.140625" style="1" customWidth="1"/>
    <col min="5145" max="5145" width="24.140625" style="1" customWidth="1"/>
    <col min="5146" max="5146" width="14" style="1" bestFit="1" customWidth="1"/>
    <col min="5147" max="5382" width="8.85546875" style="1"/>
    <col min="5383" max="5383" width="11.28515625" style="1" customWidth="1"/>
    <col min="5384" max="5384" width="19.42578125" style="1" customWidth="1"/>
    <col min="5385" max="5385" width="38.85546875" style="1" customWidth="1"/>
    <col min="5386" max="5386" width="34" style="1" customWidth="1"/>
    <col min="5387" max="5387" width="22.5703125" style="1" customWidth="1"/>
    <col min="5388" max="5388" width="13.5703125" style="1" customWidth="1"/>
    <col min="5389" max="5389" width="14.140625" style="1" customWidth="1"/>
    <col min="5390" max="5390" width="26.5703125" style="1" customWidth="1"/>
    <col min="5391" max="5391" width="12.85546875" style="1" customWidth="1"/>
    <col min="5392" max="5392" width="16.28515625" style="1" customWidth="1"/>
    <col min="5393" max="5393" width="18.42578125" style="1" customWidth="1"/>
    <col min="5394" max="5394" width="20.7109375" style="1" customWidth="1"/>
    <col min="5395" max="5395" width="25.140625" style="1" customWidth="1"/>
    <col min="5396" max="5396" width="10.140625" style="1" customWidth="1"/>
    <col min="5397" max="5397" width="22.140625" style="1" customWidth="1"/>
    <col min="5398" max="5398" width="19.5703125" style="1" customWidth="1"/>
    <col min="5399" max="5399" width="21.85546875" style="1" customWidth="1"/>
    <col min="5400" max="5400" width="16.140625" style="1" customWidth="1"/>
    <col min="5401" max="5401" width="24.140625" style="1" customWidth="1"/>
    <col min="5402" max="5402" width="14" style="1" bestFit="1" customWidth="1"/>
    <col min="5403" max="5638" width="8.85546875" style="1"/>
    <col min="5639" max="5639" width="11.28515625" style="1" customWidth="1"/>
    <col min="5640" max="5640" width="19.42578125" style="1" customWidth="1"/>
    <col min="5641" max="5641" width="38.85546875" style="1" customWidth="1"/>
    <col min="5642" max="5642" width="34" style="1" customWidth="1"/>
    <col min="5643" max="5643" width="22.5703125" style="1" customWidth="1"/>
    <col min="5644" max="5644" width="13.5703125" style="1" customWidth="1"/>
    <col min="5645" max="5645" width="14.140625" style="1" customWidth="1"/>
    <col min="5646" max="5646" width="26.5703125" style="1" customWidth="1"/>
    <col min="5647" max="5647" width="12.85546875" style="1" customWidth="1"/>
    <col min="5648" max="5648" width="16.28515625" style="1" customWidth="1"/>
    <col min="5649" max="5649" width="18.42578125" style="1" customWidth="1"/>
    <col min="5650" max="5650" width="20.7109375" style="1" customWidth="1"/>
    <col min="5651" max="5651" width="25.140625" style="1" customWidth="1"/>
    <col min="5652" max="5652" width="10.140625" style="1" customWidth="1"/>
    <col min="5653" max="5653" width="22.140625" style="1" customWidth="1"/>
    <col min="5654" max="5654" width="19.5703125" style="1" customWidth="1"/>
    <col min="5655" max="5655" width="21.85546875" style="1" customWidth="1"/>
    <col min="5656" max="5656" width="16.140625" style="1" customWidth="1"/>
    <col min="5657" max="5657" width="24.140625" style="1" customWidth="1"/>
    <col min="5658" max="5658" width="14" style="1" bestFit="1" customWidth="1"/>
    <col min="5659" max="5894" width="8.85546875" style="1"/>
    <col min="5895" max="5895" width="11.28515625" style="1" customWidth="1"/>
    <col min="5896" max="5896" width="19.42578125" style="1" customWidth="1"/>
    <col min="5897" max="5897" width="38.85546875" style="1" customWidth="1"/>
    <col min="5898" max="5898" width="34" style="1" customWidth="1"/>
    <col min="5899" max="5899" width="22.5703125" style="1" customWidth="1"/>
    <col min="5900" max="5900" width="13.5703125" style="1" customWidth="1"/>
    <col min="5901" max="5901" width="14.140625" style="1" customWidth="1"/>
    <col min="5902" max="5902" width="26.5703125" style="1" customWidth="1"/>
    <col min="5903" max="5903" width="12.85546875" style="1" customWidth="1"/>
    <col min="5904" max="5904" width="16.28515625" style="1" customWidth="1"/>
    <col min="5905" max="5905" width="18.42578125" style="1" customWidth="1"/>
    <col min="5906" max="5906" width="20.7109375" style="1" customWidth="1"/>
    <col min="5907" max="5907" width="25.140625" style="1" customWidth="1"/>
    <col min="5908" max="5908" width="10.140625" style="1" customWidth="1"/>
    <col min="5909" max="5909" width="22.140625" style="1" customWidth="1"/>
    <col min="5910" max="5910" width="19.5703125" style="1" customWidth="1"/>
    <col min="5911" max="5911" width="21.85546875" style="1" customWidth="1"/>
    <col min="5912" max="5912" width="16.140625" style="1" customWidth="1"/>
    <col min="5913" max="5913" width="24.140625" style="1" customWidth="1"/>
    <col min="5914" max="5914" width="14" style="1" bestFit="1" customWidth="1"/>
    <col min="5915" max="6150" width="8.85546875" style="1"/>
    <col min="6151" max="6151" width="11.28515625" style="1" customWidth="1"/>
    <col min="6152" max="6152" width="19.42578125" style="1" customWidth="1"/>
    <col min="6153" max="6153" width="38.85546875" style="1" customWidth="1"/>
    <col min="6154" max="6154" width="34" style="1" customWidth="1"/>
    <col min="6155" max="6155" width="22.5703125" style="1" customWidth="1"/>
    <col min="6156" max="6156" width="13.5703125" style="1" customWidth="1"/>
    <col min="6157" max="6157" width="14.140625" style="1" customWidth="1"/>
    <col min="6158" max="6158" width="26.5703125" style="1" customWidth="1"/>
    <col min="6159" max="6159" width="12.85546875" style="1" customWidth="1"/>
    <col min="6160" max="6160" width="16.28515625" style="1" customWidth="1"/>
    <col min="6161" max="6161" width="18.42578125" style="1" customWidth="1"/>
    <col min="6162" max="6162" width="20.7109375" style="1" customWidth="1"/>
    <col min="6163" max="6163" width="25.140625" style="1" customWidth="1"/>
    <col min="6164" max="6164" width="10.140625" style="1" customWidth="1"/>
    <col min="6165" max="6165" width="22.140625" style="1" customWidth="1"/>
    <col min="6166" max="6166" width="19.5703125" style="1" customWidth="1"/>
    <col min="6167" max="6167" width="21.85546875" style="1" customWidth="1"/>
    <col min="6168" max="6168" width="16.140625" style="1" customWidth="1"/>
    <col min="6169" max="6169" width="24.140625" style="1" customWidth="1"/>
    <col min="6170" max="6170" width="14" style="1" bestFit="1" customWidth="1"/>
    <col min="6171" max="6406" width="8.85546875" style="1"/>
    <col min="6407" max="6407" width="11.28515625" style="1" customWidth="1"/>
    <col min="6408" max="6408" width="19.42578125" style="1" customWidth="1"/>
    <col min="6409" max="6409" width="38.85546875" style="1" customWidth="1"/>
    <col min="6410" max="6410" width="34" style="1" customWidth="1"/>
    <col min="6411" max="6411" width="22.5703125" style="1" customWidth="1"/>
    <col min="6412" max="6412" width="13.5703125" style="1" customWidth="1"/>
    <col min="6413" max="6413" width="14.140625" style="1" customWidth="1"/>
    <col min="6414" max="6414" width="26.5703125" style="1" customWidth="1"/>
    <col min="6415" max="6415" width="12.85546875" style="1" customWidth="1"/>
    <col min="6416" max="6416" width="16.28515625" style="1" customWidth="1"/>
    <col min="6417" max="6417" width="18.42578125" style="1" customWidth="1"/>
    <col min="6418" max="6418" width="20.7109375" style="1" customWidth="1"/>
    <col min="6419" max="6419" width="25.140625" style="1" customWidth="1"/>
    <col min="6420" max="6420" width="10.140625" style="1" customWidth="1"/>
    <col min="6421" max="6421" width="22.140625" style="1" customWidth="1"/>
    <col min="6422" max="6422" width="19.5703125" style="1" customWidth="1"/>
    <col min="6423" max="6423" width="21.85546875" style="1" customWidth="1"/>
    <col min="6424" max="6424" width="16.140625" style="1" customWidth="1"/>
    <col min="6425" max="6425" width="24.140625" style="1" customWidth="1"/>
    <col min="6426" max="6426" width="14" style="1" bestFit="1" customWidth="1"/>
    <col min="6427" max="6662" width="8.85546875" style="1"/>
    <col min="6663" max="6663" width="11.28515625" style="1" customWidth="1"/>
    <col min="6664" max="6664" width="19.42578125" style="1" customWidth="1"/>
    <col min="6665" max="6665" width="38.85546875" style="1" customWidth="1"/>
    <col min="6666" max="6666" width="34" style="1" customWidth="1"/>
    <col min="6667" max="6667" width="22.5703125" style="1" customWidth="1"/>
    <col min="6668" max="6668" width="13.5703125" style="1" customWidth="1"/>
    <col min="6669" max="6669" width="14.140625" style="1" customWidth="1"/>
    <col min="6670" max="6670" width="26.5703125" style="1" customWidth="1"/>
    <col min="6671" max="6671" width="12.85546875" style="1" customWidth="1"/>
    <col min="6672" max="6672" width="16.28515625" style="1" customWidth="1"/>
    <col min="6673" max="6673" width="18.42578125" style="1" customWidth="1"/>
    <col min="6674" max="6674" width="20.7109375" style="1" customWidth="1"/>
    <col min="6675" max="6675" width="25.140625" style="1" customWidth="1"/>
    <col min="6676" max="6676" width="10.140625" style="1" customWidth="1"/>
    <col min="6677" max="6677" width="22.140625" style="1" customWidth="1"/>
    <col min="6678" max="6678" width="19.5703125" style="1" customWidth="1"/>
    <col min="6679" max="6679" width="21.85546875" style="1" customWidth="1"/>
    <col min="6680" max="6680" width="16.140625" style="1" customWidth="1"/>
    <col min="6681" max="6681" width="24.140625" style="1" customWidth="1"/>
    <col min="6682" max="6682" width="14" style="1" bestFit="1" customWidth="1"/>
    <col min="6683" max="6918" width="8.85546875" style="1"/>
    <col min="6919" max="6919" width="11.28515625" style="1" customWidth="1"/>
    <col min="6920" max="6920" width="19.42578125" style="1" customWidth="1"/>
    <col min="6921" max="6921" width="38.85546875" style="1" customWidth="1"/>
    <col min="6922" max="6922" width="34" style="1" customWidth="1"/>
    <col min="6923" max="6923" width="22.5703125" style="1" customWidth="1"/>
    <col min="6924" max="6924" width="13.5703125" style="1" customWidth="1"/>
    <col min="6925" max="6925" width="14.140625" style="1" customWidth="1"/>
    <col min="6926" max="6926" width="26.5703125" style="1" customWidth="1"/>
    <col min="6927" max="6927" width="12.85546875" style="1" customWidth="1"/>
    <col min="6928" max="6928" width="16.28515625" style="1" customWidth="1"/>
    <col min="6929" max="6929" width="18.42578125" style="1" customWidth="1"/>
    <col min="6930" max="6930" width="20.7109375" style="1" customWidth="1"/>
    <col min="6931" max="6931" width="25.140625" style="1" customWidth="1"/>
    <col min="6932" max="6932" width="10.140625" style="1" customWidth="1"/>
    <col min="6933" max="6933" width="22.140625" style="1" customWidth="1"/>
    <col min="6934" max="6934" width="19.5703125" style="1" customWidth="1"/>
    <col min="6935" max="6935" width="21.85546875" style="1" customWidth="1"/>
    <col min="6936" max="6936" width="16.140625" style="1" customWidth="1"/>
    <col min="6937" max="6937" width="24.140625" style="1" customWidth="1"/>
    <col min="6938" max="6938" width="14" style="1" bestFit="1" customWidth="1"/>
    <col min="6939" max="7174" width="8.85546875" style="1"/>
    <col min="7175" max="7175" width="11.28515625" style="1" customWidth="1"/>
    <col min="7176" max="7176" width="19.42578125" style="1" customWidth="1"/>
    <col min="7177" max="7177" width="38.85546875" style="1" customWidth="1"/>
    <col min="7178" max="7178" width="34" style="1" customWidth="1"/>
    <col min="7179" max="7179" width="22.5703125" style="1" customWidth="1"/>
    <col min="7180" max="7180" width="13.5703125" style="1" customWidth="1"/>
    <col min="7181" max="7181" width="14.140625" style="1" customWidth="1"/>
    <col min="7182" max="7182" width="26.5703125" style="1" customWidth="1"/>
    <col min="7183" max="7183" width="12.85546875" style="1" customWidth="1"/>
    <col min="7184" max="7184" width="16.28515625" style="1" customWidth="1"/>
    <col min="7185" max="7185" width="18.42578125" style="1" customWidth="1"/>
    <col min="7186" max="7186" width="20.7109375" style="1" customWidth="1"/>
    <col min="7187" max="7187" width="25.140625" style="1" customWidth="1"/>
    <col min="7188" max="7188" width="10.140625" style="1" customWidth="1"/>
    <col min="7189" max="7189" width="22.140625" style="1" customWidth="1"/>
    <col min="7190" max="7190" width="19.5703125" style="1" customWidth="1"/>
    <col min="7191" max="7191" width="21.85546875" style="1" customWidth="1"/>
    <col min="7192" max="7192" width="16.140625" style="1" customWidth="1"/>
    <col min="7193" max="7193" width="24.140625" style="1" customWidth="1"/>
    <col min="7194" max="7194" width="14" style="1" bestFit="1" customWidth="1"/>
    <col min="7195" max="7430" width="8.85546875" style="1"/>
    <col min="7431" max="7431" width="11.28515625" style="1" customWidth="1"/>
    <col min="7432" max="7432" width="19.42578125" style="1" customWidth="1"/>
    <col min="7433" max="7433" width="38.85546875" style="1" customWidth="1"/>
    <col min="7434" max="7434" width="34" style="1" customWidth="1"/>
    <col min="7435" max="7435" width="22.5703125" style="1" customWidth="1"/>
    <col min="7436" max="7436" width="13.5703125" style="1" customWidth="1"/>
    <col min="7437" max="7437" width="14.140625" style="1" customWidth="1"/>
    <col min="7438" max="7438" width="26.5703125" style="1" customWidth="1"/>
    <col min="7439" max="7439" width="12.85546875" style="1" customWidth="1"/>
    <col min="7440" max="7440" width="16.28515625" style="1" customWidth="1"/>
    <col min="7441" max="7441" width="18.42578125" style="1" customWidth="1"/>
    <col min="7442" max="7442" width="20.7109375" style="1" customWidth="1"/>
    <col min="7443" max="7443" width="25.140625" style="1" customWidth="1"/>
    <col min="7444" max="7444" width="10.140625" style="1" customWidth="1"/>
    <col min="7445" max="7445" width="22.140625" style="1" customWidth="1"/>
    <col min="7446" max="7446" width="19.5703125" style="1" customWidth="1"/>
    <col min="7447" max="7447" width="21.85546875" style="1" customWidth="1"/>
    <col min="7448" max="7448" width="16.140625" style="1" customWidth="1"/>
    <col min="7449" max="7449" width="24.140625" style="1" customWidth="1"/>
    <col min="7450" max="7450" width="14" style="1" bestFit="1" customWidth="1"/>
    <col min="7451" max="7686" width="8.85546875" style="1"/>
    <col min="7687" max="7687" width="11.28515625" style="1" customWidth="1"/>
    <col min="7688" max="7688" width="19.42578125" style="1" customWidth="1"/>
    <col min="7689" max="7689" width="38.85546875" style="1" customWidth="1"/>
    <col min="7690" max="7690" width="34" style="1" customWidth="1"/>
    <col min="7691" max="7691" width="22.5703125" style="1" customWidth="1"/>
    <col min="7692" max="7692" width="13.5703125" style="1" customWidth="1"/>
    <col min="7693" max="7693" width="14.140625" style="1" customWidth="1"/>
    <col min="7694" max="7694" width="26.5703125" style="1" customWidth="1"/>
    <col min="7695" max="7695" width="12.85546875" style="1" customWidth="1"/>
    <col min="7696" max="7696" width="16.28515625" style="1" customWidth="1"/>
    <col min="7697" max="7697" width="18.42578125" style="1" customWidth="1"/>
    <col min="7698" max="7698" width="20.7109375" style="1" customWidth="1"/>
    <col min="7699" max="7699" width="25.140625" style="1" customWidth="1"/>
    <col min="7700" max="7700" width="10.140625" style="1" customWidth="1"/>
    <col min="7701" max="7701" width="22.140625" style="1" customWidth="1"/>
    <col min="7702" max="7702" width="19.5703125" style="1" customWidth="1"/>
    <col min="7703" max="7703" width="21.85546875" style="1" customWidth="1"/>
    <col min="7704" max="7704" width="16.140625" style="1" customWidth="1"/>
    <col min="7705" max="7705" width="24.140625" style="1" customWidth="1"/>
    <col min="7706" max="7706" width="14" style="1" bestFit="1" customWidth="1"/>
    <col min="7707" max="7942" width="8.85546875" style="1"/>
    <col min="7943" max="7943" width="11.28515625" style="1" customWidth="1"/>
    <col min="7944" max="7944" width="19.42578125" style="1" customWidth="1"/>
    <col min="7945" max="7945" width="38.85546875" style="1" customWidth="1"/>
    <col min="7946" max="7946" width="34" style="1" customWidth="1"/>
    <col min="7947" max="7947" width="22.5703125" style="1" customWidth="1"/>
    <col min="7948" max="7948" width="13.5703125" style="1" customWidth="1"/>
    <col min="7949" max="7949" width="14.140625" style="1" customWidth="1"/>
    <col min="7950" max="7950" width="26.5703125" style="1" customWidth="1"/>
    <col min="7951" max="7951" width="12.85546875" style="1" customWidth="1"/>
    <col min="7952" max="7952" width="16.28515625" style="1" customWidth="1"/>
    <col min="7953" max="7953" width="18.42578125" style="1" customWidth="1"/>
    <col min="7954" max="7954" width="20.7109375" style="1" customWidth="1"/>
    <col min="7955" max="7955" width="25.140625" style="1" customWidth="1"/>
    <col min="7956" max="7956" width="10.140625" style="1" customWidth="1"/>
    <col min="7957" max="7957" width="22.140625" style="1" customWidth="1"/>
    <col min="7958" max="7958" width="19.5703125" style="1" customWidth="1"/>
    <col min="7959" max="7959" width="21.85546875" style="1" customWidth="1"/>
    <col min="7960" max="7960" width="16.140625" style="1" customWidth="1"/>
    <col min="7961" max="7961" width="24.140625" style="1" customWidth="1"/>
    <col min="7962" max="7962" width="14" style="1" bestFit="1" customWidth="1"/>
    <col min="7963" max="8198" width="8.85546875" style="1"/>
    <col min="8199" max="8199" width="11.28515625" style="1" customWidth="1"/>
    <col min="8200" max="8200" width="19.42578125" style="1" customWidth="1"/>
    <col min="8201" max="8201" width="38.85546875" style="1" customWidth="1"/>
    <col min="8202" max="8202" width="34" style="1" customWidth="1"/>
    <col min="8203" max="8203" width="22.5703125" style="1" customWidth="1"/>
    <col min="8204" max="8204" width="13.5703125" style="1" customWidth="1"/>
    <col min="8205" max="8205" width="14.140625" style="1" customWidth="1"/>
    <col min="8206" max="8206" width="26.5703125" style="1" customWidth="1"/>
    <col min="8207" max="8207" width="12.85546875" style="1" customWidth="1"/>
    <col min="8208" max="8208" width="16.28515625" style="1" customWidth="1"/>
    <col min="8209" max="8209" width="18.42578125" style="1" customWidth="1"/>
    <col min="8210" max="8210" width="20.7109375" style="1" customWidth="1"/>
    <col min="8211" max="8211" width="25.140625" style="1" customWidth="1"/>
    <col min="8212" max="8212" width="10.140625" style="1" customWidth="1"/>
    <col min="8213" max="8213" width="22.140625" style="1" customWidth="1"/>
    <col min="8214" max="8214" width="19.5703125" style="1" customWidth="1"/>
    <col min="8215" max="8215" width="21.85546875" style="1" customWidth="1"/>
    <col min="8216" max="8216" width="16.140625" style="1" customWidth="1"/>
    <col min="8217" max="8217" width="24.140625" style="1" customWidth="1"/>
    <col min="8218" max="8218" width="14" style="1" bestFit="1" customWidth="1"/>
    <col min="8219" max="8454" width="8.85546875" style="1"/>
    <col min="8455" max="8455" width="11.28515625" style="1" customWidth="1"/>
    <col min="8456" max="8456" width="19.42578125" style="1" customWidth="1"/>
    <col min="8457" max="8457" width="38.85546875" style="1" customWidth="1"/>
    <col min="8458" max="8458" width="34" style="1" customWidth="1"/>
    <col min="8459" max="8459" width="22.5703125" style="1" customWidth="1"/>
    <col min="8460" max="8460" width="13.5703125" style="1" customWidth="1"/>
    <col min="8461" max="8461" width="14.140625" style="1" customWidth="1"/>
    <col min="8462" max="8462" width="26.5703125" style="1" customWidth="1"/>
    <col min="8463" max="8463" width="12.85546875" style="1" customWidth="1"/>
    <col min="8464" max="8464" width="16.28515625" style="1" customWidth="1"/>
    <col min="8465" max="8465" width="18.42578125" style="1" customWidth="1"/>
    <col min="8466" max="8466" width="20.7109375" style="1" customWidth="1"/>
    <col min="8467" max="8467" width="25.140625" style="1" customWidth="1"/>
    <col min="8468" max="8468" width="10.140625" style="1" customWidth="1"/>
    <col min="8469" max="8469" width="22.140625" style="1" customWidth="1"/>
    <col min="8470" max="8470" width="19.5703125" style="1" customWidth="1"/>
    <col min="8471" max="8471" width="21.85546875" style="1" customWidth="1"/>
    <col min="8472" max="8472" width="16.140625" style="1" customWidth="1"/>
    <col min="8473" max="8473" width="24.140625" style="1" customWidth="1"/>
    <col min="8474" max="8474" width="14" style="1" bestFit="1" customWidth="1"/>
    <col min="8475" max="8710" width="8.85546875" style="1"/>
    <col min="8711" max="8711" width="11.28515625" style="1" customWidth="1"/>
    <col min="8712" max="8712" width="19.42578125" style="1" customWidth="1"/>
    <col min="8713" max="8713" width="38.85546875" style="1" customWidth="1"/>
    <col min="8714" max="8714" width="34" style="1" customWidth="1"/>
    <col min="8715" max="8715" width="22.5703125" style="1" customWidth="1"/>
    <col min="8716" max="8716" width="13.5703125" style="1" customWidth="1"/>
    <col min="8717" max="8717" width="14.140625" style="1" customWidth="1"/>
    <col min="8718" max="8718" width="26.5703125" style="1" customWidth="1"/>
    <col min="8719" max="8719" width="12.85546875" style="1" customWidth="1"/>
    <col min="8720" max="8720" width="16.28515625" style="1" customWidth="1"/>
    <col min="8721" max="8721" width="18.42578125" style="1" customWidth="1"/>
    <col min="8722" max="8722" width="20.7109375" style="1" customWidth="1"/>
    <col min="8723" max="8723" width="25.140625" style="1" customWidth="1"/>
    <col min="8724" max="8724" width="10.140625" style="1" customWidth="1"/>
    <col min="8725" max="8725" width="22.140625" style="1" customWidth="1"/>
    <col min="8726" max="8726" width="19.5703125" style="1" customWidth="1"/>
    <col min="8727" max="8727" width="21.85546875" style="1" customWidth="1"/>
    <col min="8728" max="8728" width="16.140625" style="1" customWidth="1"/>
    <col min="8729" max="8729" width="24.140625" style="1" customWidth="1"/>
    <col min="8730" max="8730" width="14" style="1" bestFit="1" customWidth="1"/>
    <col min="8731" max="8966" width="8.85546875" style="1"/>
    <col min="8967" max="8967" width="11.28515625" style="1" customWidth="1"/>
    <col min="8968" max="8968" width="19.42578125" style="1" customWidth="1"/>
    <col min="8969" max="8969" width="38.85546875" style="1" customWidth="1"/>
    <col min="8970" max="8970" width="34" style="1" customWidth="1"/>
    <col min="8971" max="8971" width="22.5703125" style="1" customWidth="1"/>
    <col min="8972" max="8972" width="13.5703125" style="1" customWidth="1"/>
    <col min="8973" max="8973" width="14.140625" style="1" customWidth="1"/>
    <col min="8974" max="8974" width="26.5703125" style="1" customWidth="1"/>
    <col min="8975" max="8975" width="12.85546875" style="1" customWidth="1"/>
    <col min="8976" max="8976" width="16.28515625" style="1" customWidth="1"/>
    <col min="8977" max="8977" width="18.42578125" style="1" customWidth="1"/>
    <col min="8978" max="8978" width="20.7109375" style="1" customWidth="1"/>
    <col min="8979" max="8979" width="25.140625" style="1" customWidth="1"/>
    <col min="8980" max="8980" width="10.140625" style="1" customWidth="1"/>
    <col min="8981" max="8981" width="22.140625" style="1" customWidth="1"/>
    <col min="8982" max="8982" width="19.5703125" style="1" customWidth="1"/>
    <col min="8983" max="8983" width="21.85546875" style="1" customWidth="1"/>
    <col min="8984" max="8984" width="16.140625" style="1" customWidth="1"/>
    <col min="8985" max="8985" width="24.140625" style="1" customWidth="1"/>
    <col min="8986" max="8986" width="14" style="1" bestFit="1" customWidth="1"/>
    <col min="8987" max="9222" width="8.85546875" style="1"/>
    <col min="9223" max="9223" width="11.28515625" style="1" customWidth="1"/>
    <col min="9224" max="9224" width="19.42578125" style="1" customWidth="1"/>
    <col min="9225" max="9225" width="38.85546875" style="1" customWidth="1"/>
    <col min="9226" max="9226" width="34" style="1" customWidth="1"/>
    <col min="9227" max="9227" width="22.5703125" style="1" customWidth="1"/>
    <col min="9228" max="9228" width="13.5703125" style="1" customWidth="1"/>
    <col min="9229" max="9229" width="14.140625" style="1" customWidth="1"/>
    <col min="9230" max="9230" width="26.5703125" style="1" customWidth="1"/>
    <col min="9231" max="9231" width="12.85546875" style="1" customWidth="1"/>
    <col min="9232" max="9232" width="16.28515625" style="1" customWidth="1"/>
    <col min="9233" max="9233" width="18.42578125" style="1" customWidth="1"/>
    <col min="9234" max="9234" width="20.7109375" style="1" customWidth="1"/>
    <col min="9235" max="9235" width="25.140625" style="1" customWidth="1"/>
    <col min="9236" max="9236" width="10.140625" style="1" customWidth="1"/>
    <col min="9237" max="9237" width="22.140625" style="1" customWidth="1"/>
    <col min="9238" max="9238" width="19.5703125" style="1" customWidth="1"/>
    <col min="9239" max="9239" width="21.85546875" style="1" customWidth="1"/>
    <col min="9240" max="9240" width="16.140625" style="1" customWidth="1"/>
    <col min="9241" max="9241" width="24.140625" style="1" customWidth="1"/>
    <col min="9242" max="9242" width="14" style="1" bestFit="1" customWidth="1"/>
    <col min="9243" max="9478" width="8.85546875" style="1"/>
    <col min="9479" max="9479" width="11.28515625" style="1" customWidth="1"/>
    <col min="9480" max="9480" width="19.42578125" style="1" customWidth="1"/>
    <col min="9481" max="9481" width="38.85546875" style="1" customWidth="1"/>
    <col min="9482" max="9482" width="34" style="1" customWidth="1"/>
    <col min="9483" max="9483" width="22.5703125" style="1" customWidth="1"/>
    <col min="9484" max="9484" width="13.5703125" style="1" customWidth="1"/>
    <col min="9485" max="9485" width="14.140625" style="1" customWidth="1"/>
    <col min="9486" max="9486" width="26.5703125" style="1" customWidth="1"/>
    <col min="9487" max="9487" width="12.85546875" style="1" customWidth="1"/>
    <col min="9488" max="9488" width="16.28515625" style="1" customWidth="1"/>
    <col min="9489" max="9489" width="18.42578125" style="1" customWidth="1"/>
    <col min="9490" max="9490" width="20.7109375" style="1" customWidth="1"/>
    <col min="9491" max="9491" width="25.140625" style="1" customWidth="1"/>
    <col min="9492" max="9492" width="10.140625" style="1" customWidth="1"/>
    <col min="9493" max="9493" width="22.140625" style="1" customWidth="1"/>
    <col min="9494" max="9494" width="19.5703125" style="1" customWidth="1"/>
    <col min="9495" max="9495" width="21.85546875" style="1" customWidth="1"/>
    <col min="9496" max="9496" width="16.140625" style="1" customWidth="1"/>
    <col min="9497" max="9497" width="24.140625" style="1" customWidth="1"/>
    <col min="9498" max="9498" width="14" style="1" bestFit="1" customWidth="1"/>
    <col min="9499" max="9734" width="8.85546875" style="1"/>
    <col min="9735" max="9735" width="11.28515625" style="1" customWidth="1"/>
    <col min="9736" max="9736" width="19.42578125" style="1" customWidth="1"/>
    <col min="9737" max="9737" width="38.85546875" style="1" customWidth="1"/>
    <col min="9738" max="9738" width="34" style="1" customWidth="1"/>
    <col min="9739" max="9739" width="22.5703125" style="1" customWidth="1"/>
    <col min="9740" max="9740" width="13.5703125" style="1" customWidth="1"/>
    <col min="9741" max="9741" width="14.140625" style="1" customWidth="1"/>
    <col min="9742" max="9742" width="26.5703125" style="1" customWidth="1"/>
    <col min="9743" max="9743" width="12.85546875" style="1" customWidth="1"/>
    <col min="9744" max="9744" width="16.28515625" style="1" customWidth="1"/>
    <col min="9745" max="9745" width="18.42578125" style="1" customWidth="1"/>
    <col min="9746" max="9746" width="20.7109375" style="1" customWidth="1"/>
    <col min="9747" max="9747" width="25.140625" style="1" customWidth="1"/>
    <col min="9748" max="9748" width="10.140625" style="1" customWidth="1"/>
    <col min="9749" max="9749" width="22.140625" style="1" customWidth="1"/>
    <col min="9750" max="9750" width="19.5703125" style="1" customWidth="1"/>
    <col min="9751" max="9751" width="21.85546875" style="1" customWidth="1"/>
    <col min="9752" max="9752" width="16.140625" style="1" customWidth="1"/>
    <col min="9753" max="9753" width="24.140625" style="1" customWidth="1"/>
    <col min="9754" max="9754" width="14" style="1" bestFit="1" customWidth="1"/>
    <col min="9755" max="9990" width="8.85546875" style="1"/>
    <col min="9991" max="9991" width="11.28515625" style="1" customWidth="1"/>
    <col min="9992" max="9992" width="19.42578125" style="1" customWidth="1"/>
    <col min="9993" max="9993" width="38.85546875" style="1" customWidth="1"/>
    <col min="9994" max="9994" width="34" style="1" customWidth="1"/>
    <col min="9995" max="9995" width="22.5703125" style="1" customWidth="1"/>
    <col min="9996" max="9996" width="13.5703125" style="1" customWidth="1"/>
    <col min="9997" max="9997" width="14.140625" style="1" customWidth="1"/>
    <col min="9998" max="9998" width="26.5703125" style="1" customWidth="1"/>
    <col min="9999" max="9999" width="12.85546875" style="1" customWidth="1"/>
    <col min="10000" max="10000" width="16.28515625" style="1" customWidth="1"/>
    <col min="10001" max="10001" width="18.42578125" style="1" customWidth="1"/>
    <col min="10002" max="10002" width="20.7109375" style="1" customWidth="1"/>
    <col min="10003" max="10003" width="25.140625" style="1" customWidth="1"/>
    <col min="10004" max="10004" width="10.140625" style="1" customWidth="1"/>
    <col min="10005" max="10005" width="22.140625" style="1" customWidth="1"/>
    <col min="10006" max="10006" width="19.5703125" style="1" customWidth="1"/>
    <col min="10007" max="10007" width="21.85546875" style="1" customWidth="1"/>
    <col min="10008" max="10008" width="16.140625" style="1" customWidth="1"/>
    <col min="10009" max="10009" width="24.140625" style="1" customWidth="1"/>
    <col min="10010" max="10010" width="14" style="1" bestFit="1" customWidth="1"/>
    <col min="10011" max="10246" width="8.85546875" style="1"/>
    <col min="10247" max="10247" width="11.28515625" style="1" customWidth="1"/>
    <col min="10248" max="10248" width="19.42578125" style="1" customWidth="1"/>
    <col min="10249" max="10249" width="38.85546875" style="1" customWidth="1"/>
    <col min="10250" max="10250" width="34" style="1" customWidth="1"/>
    <col min="10251" max="10251" width="22.5703125" style="1" customWidth="1"/>
    <col min="10252" max="10252" width="13.5703125" style="1" customWidth="1"/>
    <col min="10253" max="10253" width="14.140625" style="1" customWidth="1"/>
    <col min="10254" max="10254" width="26.5703125" style="1" customWidth="1"/>
    <col min="10255" max="10255" width="12.85546875" style="1" customWidth="1"/>
    <col min="10256" max="10256" width="16.28515625" style="1" customWidth="1"/>
    <col min="10257" max="10257" width="18.42578125" style="1" customWidth="1"/>
    <col min="10258" max="10258" width="20.7109375" style="1" customWidth="1"/>
    <col min="10259" max="10259" width="25.140625" style="1" customWidth="1"/>
    <col min="10260" max="10260" width="10.140625" style="1" customWidth="1"/>
    <col min="10261" max="10261" width="22.140625" style="1" customWidth="1"/>
    <col min="10262" max="10262" width="19.5703125" style="1" customWidth="1"/>
    <col min="10263" max="10263" width="21.85546875" style="1" customWidth="1"/>
    <col min="10264" max="10264" width="16.140625" style="1" customWidth="1"/>
    <col min="10265" max="10265" width="24.140625" style="1" customWidth="1"/>
    <col min="10266" max="10266" width="14" style="1" bestFit="1" customWidth="1"/>
    <col min="10267" max="10502" width="8.85546875" style="1"/>
    <col min="10503" max="10503" width="11.28515625" style="1" customWidth="1"/>
    <col min="10504" max="10504" width="19.42578125" style="1" customWidth="1"/>
    <col min="10505" max="10505" width="38.85546875" style="1" customWidth="1"/>
    <col min="10506" max="10506" width="34" style="1" customWidth="1"/>
    <col min="10507" max="10507" width="22.5703125" style="1" customWidth="1"/>
    <col min="10508" max="10508" width="13.5703125" style="1" customWidth="1"/>
    <col min="10509" max="10509" width="14.140625" style="1" customWidth="1"/>
    <col min="10510" max="10510" width="26.5703125" style="1" customWidth="1"/>
    <col min="10511" max="10511" width="12.85546875" style="1" customWidth="1"/>
    <col min="10512" max="10512" width="16.28515625" style="1" customWidth="1"/>
    <col min="10513" max="10513" width="18.42578125" style="1" customWidth="1"/>
    <col min="10514" max="10514" width="20.7109375" style="1" customWidth="1"/>
    <col min="10515" max="10515" width="25.140625" style="1" customWidth="1"/>
    <col min="10516" max="10516" width="10.140625" style="1" customWidth="1"/>
    <col min="10517" max="10517" width="22.140625" style="1" customWidth="1"/>
    <col min="10518" max="10518" width="19.5703125" style="1" customWidth="1"/>
    <col min="10519" max="10519" width="21.85546875" style="1" customWidth="1"/>
    <col min="10520" max="10520" width="16.140625" style="1" customWidth="1"/>
    <col min="10521" max="10521" width="24.140625" style="1" customWidth="1"/>
    <col min="10522" max="10522" width="14" style="1" bestFit="1" customWidth="1"/>
    <col min="10523" max="10758" width="8.85546875" style="1"/>
    <col min="10759" max="10759" width="11.28515625" style="1" customWidth="1"/>
    <col min="10760" max="10760" width="19.42578125" style="1" customWidth="1"/>
    <col min="10761" max="10761" width="38.85546875" style="1" customWidth="1"/>
    <col min="10762" max="10762" width="34" style="1" customWidth="1"/>
    <col min="10763" max="10763" width="22.5703125" style="1" customWidth="1"/>
    <col min="10764" max="10764" width="13.5703125" style="1" customWidth="1"/>
    <col min="10765" max="10765" width="14.140625" style="1" customWidth="1"/>
    <col min="10766" max="10766" width="26.5703125" style="1" customWidth="1"/>
    <col min="10767" max="10767" width="12.85546875" style="1" customWidth="1"/>
    <col min="10768" max="10768" width="16.28515625" style="1" customWidth="1"/>
    <col min="10769" max="10769" width="18.42578125" style="1" customWidth="1"/>
    <col min="10770" max="10770" width="20.7109375" style="1" customWidth="1"/>
    <col min="10771" max="10771" width="25.140625" style="1" customWidth="1"/>
    <col min="10772" max="10772" width="10.140625" style="1" customWidth="1"/>
    <col min="10773" max="10773" width="22.140625" style="1" customWidth="1"/>
    <col min="10774" max="10774" width="19.5703125" style="1" customWidth="1"/>
    <col min="10775" max="10775" width="21.85546875" style="1" customWidth="1"/>
    <col min="10776" max="10776" width="16.140625" style="1" customWidth="1"/>
    <col min="10777" max="10777" width="24.140625" style="1" customWidth="1"/>
    <col min="10778" max="10778" width="14" style="1" bestFit="1" customWidth="1"/>
    <col min="10779" max="11014" width="8.85546875" style="1"/>
    <col min="11015" max="11015" width="11.28515625" style="1" customWidth="1"/>
    <col min="11016" max="11016" width="19.42578125" style="1" customWidth="1"/>
    <col min="11017" max="11017" width="38.85546875" style="1" customWidth="1"/>
    <col min="11018" max="11018" width="34" style="1" customWidth="1"/>
    <col min="11019" max="11019" width="22.5703125" style="1" customWidth="1"/>
    <col min="11020" max="11020" width="13.5703125" style="1" customWidth="1"/>
    <col min="11021" max="11021" width="14.140625" style="1" customWidth="1"/>
    <col min="11022" max="11022" width="26.5703125" style="1" customWidth="1"/>
    <col min="11023" max="11023" width="12.85546875" style="1" customWidth="1"/>
    <col min="11024" max="11024" width="16.28515625" style="1" customWidth="1"/>
    <col min="11025" max="11025" width="18.42578125" style="1" customWidth="1"/>
    <col min="11026" max="11026" width="20.7109375" style="1" customWidth="1"/>
    <col min="11027" max="11027" width="25.140625" style="1" customWidth="1"/>
    <col min="11028" max="11028" width="10.140625" style="1" customWidth="1"/>
    <col min="11029" max="11029" width="22.140625" style="1" customWidth="1"/>
    <col min="11030" max="11030" width="19.5703125" style="1" customWidth="1"/>
    <col min="11031" max="11031" width="21.85546875" style="1" customWidth="1"/>
    <col min="11032" max="11032" width="16.140625" style="1" customWidth="1"/>
    <col min="11033" max="11033" width="24.140625" style="1" customWidth="1"/>
    <col min="11034" max="11034" width="14" style="1" bestFit="1" customWidth="1"/>
    <col min="11035" max="11270" width="8.85546875" style="1"/>
    <col min="11271" max="11271" width="11.28515625" style="1" customWidth="1"/>
    <col min="11272" max="11272" width="19.42578125" style="1" customWidth="1"/>
    <col min="11273" max="11273" width="38.85546875" style="1" customWidth="1"/>
    <col min="11274" max="11274" width="34" style="1" customWidth="1"/>
    <col min="11275" max="11275" width="22.5703125" style="1" customWidth="1"/>
    <col min="11276" max="11276" width="13.5703125" style="1" customWidth="1"/>
    <col min="11277" max="11277" width="14.140625" style="1" customWidth="1"/>
    <col min="11278" max="11278" width="26.5703125" style="1" customWidth="1"/>
    <col min="11279" max="11279" width="12.85546875" style="1" customWidth="1"/>
    <col min="11280" max="11280" width="16.28515625" style="1" customWidth="1"/>
    <col min="11281" max="11281" width="18.42578125" style="1" customWidth="1"/>
    <col min="11282" max="11282" width="20.7109375" style="1" customWidth="1"/>
    <col min="11283" max="11283" width="25.140625" style="1" customWidth="1"/>
    <col min="11284" max="11284" width="10.140625" style="1" customWidth="1"/>
    <col min="11285" max="11285" width="22.140625" style="1" customWidth="1"/>
    <col min="11286" max="11286" width="19.5703125" style="1" customWidth="1"/>
    <col min="11287" max="11287" width="21.85546875" style="1" customWidth="1"/>
    <col min="11288" max="11288" width="16.140625" style="1" customWidth="1"/>
    <col min="11289" max="11289" width="24.140625" style="1" customWidth="1"/>
    <col min="11290" max="11290" width="14" style="1" bestFit="1" customWidth="1"/>
    <col min="11291" max="11526" width="8.85546875" style="1"/>
    <col min="11527" max="11527" width="11.28515625" style="1" customWidth="1"/>
    <col min="11528" max="11528" width="19.42578125" style="1" customWidth="1"/>
    <col min="11529" max="11529" width="38.85546875" style="1" customWidth="1"/>
    <col min="11530" max="11530" width="34" style="1" customWidth="1"/>
    <col min="11531" max="11531" width="22.5703125" style="1" customWidth="1"/>
    <col min="11532" max="11532" width="13.5703125" style="1" customWidth="1"/>
    <col min="11533" max="11533" width="14.140625" style="1" customWidth="1"/>
    <col min="11534" max="11534" width="26.5703125" style="1" customWidth="1"/>
    <col min="11535" max="11535" width="12.85546875" style="1" customWidth="1"/>
    <col min="11536" max="11536" width="16.28515625" style="1" customWidth="1"/>
    <col min="11537" max="11537" width="18.42578125" style="1" customWidth="1"/>
    <col min="11538" max="11538" width="20.7109375" style="1" customWidth="1"/>
    <col min="11539" max="11539" width="25.140625" style="1" customWidth="1"/>
    <col min="11540" max="11540" width="10.140625" style="1" customWidth="1"/>
    <col min="11541" max="11541" width="22.140625" style="1" customWidth="1"/>
    <col min="11542" max="11542" width="19.5703125" style="1" customWidth="1"/>
    <col min="11543" max="11543" width="21.85546875" style="1" customWidth="1"/>
    <col min="11544" max="11544" width="16.140625" style="1" customWidth="1"/>
    <col min="11545" max="11545" width="24.140625" style="1" customWidth="1"/>
    <col min="11546" max="11546" width="14" style="1" bestFit="1" customWidth="1"/>
    <col min="11547" max="11782" width="8.85546875" style="1"/>
    <col min="11783" max="11783" width="11.28515625" style="1" customWidth="1"/>
    <col min="11784" max="11784" width="19.42578125" style="1" customWidth="1"/>
    <col min="11785" max="11785" width="38.85546875" style="1" customWidth="1"/>
    <col min="11786" max="11786" width="34" style="1" customWidth="1"/>
    <col min="11787" max="11787" width="22.5703125" style="1" customWidth="1"/>
    <col min="11788" max="11788" width="13.5703125" style="1" customWidth="1"/>
    <col min="11789" max="11789" width="14.140625" style="1" customWidth="1"/>
    <col min="11790" max="11790" width="26.5703125" style="1" customWidth="1"/>
    <col min="11791" max="11791" width="12.85546875" style="1" customWidth="1"/>
    <col min="11792" max="11792" width="16.28515625" style="1" customWidth="1"/>
    <col min="11793" max="11793" width="18.42578125" style="1" customWidth="1"/>
    <col min="11794" max="11794" width="20.7109375" style="1" customWidth="1"/>
    <col min="11795" max="11795" width="25.140625" style="1" customWidth="1"/>
    <col min="11796" max="11796" width="10.140625" style="1" customWidth="1"/>
    <col min="11797" max="11797" width="22.140625" style="1" customWidth="1"/>
    <col min="11798" max="11798" width="19.5703125" style="1" customWidth="1"/>
    <col min="11799" max="11799" width="21.85546875" style="1" customWidth="1"/>
    <col min="11800" max="11800" width="16.140625" style="1" customWidth="1"/>
    <col min="11801" max="11801" width="24.140625" style="1" customWidth="1"/>
    <col min="11802" max="11802" width="14" style="1" bestFit="1" customWidth="1"/>
    <col min="11803" max="12038" width="8.85546875" style="1"/>
    <col min="12039" max="12039" width="11.28515625" style="1" customWidth="1"/>
    <col min="12040" max="12040" width="19.42578125" style="1" customWidth="1"/>
    <col min="12041" max="12041" width="38.85546875" style="1" customWidth="1"/>
    <col min="12042" max="12042" width="34" style="1" customWidth="1"/>
    <col min="12043" max="12043" width="22.5703125" style="1" customWidth="1"/>
    <col min="12044" max="12044" width="13.5703125" style="1" customWidth="1"/>
    <col min="12045" max="12045" width="14.140625" style="1" customWidth="1"/>
    <col min="12046" max="12046" width="26.5703125" style="1" customWidth="1"/>
    <col min="12047" max="12047" width="12.85546875" style="1" customWidth="1"/>
    <col min="12048" max="12048" width="16.28515625" style="1" customWidth="1"/>
    <col min="12049" max="12049" width="18.42578125" style="1" customWidth="1"/>
    <col min="12050" max="12050" width="20.7109375" style="1" customWidth="1"/>
    <col min="12051" max="12051" width="25.140625" style="1" customWidth="1"/>
    <col min="12052" max="12052" width="10.140625" style="1" customWidth="1"/>
    <col min="12053" max="12053" width="22.140625" style="1" customWidth="1"/>
    <col min="12054" max="12054" width="19.5703125" style="1" customWidth="1"/>
    <col min="12055" max="12055" width="21.85546875" style="1" customWidth="1"/>
    <col min="12056" max="12056" width="16.140625" style="1" customWidth="1"/>
    <col min="12057" max="12057" width="24.140625" style="1" customWidth="1"/>
    <col min="12058" max="12058" width="14" style="1" bestFit="1" customWidth="1"/>
    <col min="12059" max="12294" width="8.85546875" style="1"/>
    <col min="12295" max="12295" width="11.28515625" style="1" customWidth="1"/>
    <col min="12296" max="12296" width="19.42578125" style="1" customWidth="1"/>
    <col min="12297" max="12297" width="38.85546875" style="1" customWidth="1"/>
    <col min="12298" max="12298" width="34" style="1" customWidth="1"/>
    <col min="12299" max="12299" width="22.5703125" style="1" customWidth="1"/>
    <col min="12300" max="12300" width="13.5703125" style="1" customWidth="1"/>
    <col min="12301" max="12301" width="14.140625" style="1" customWidth="1"/>
    <col min="12302" max="12302" width="26.5703125" style="1" customWidth="1"/>
    <col min="12303" max="12303" width="12.85546875" style="1" customWidth="1"/>
    <col min="12304" max="12304" width="16.28515625" style="1" customWidth="1"/>
    <col min="12305" max="12305" width="18.42578125" style="1" customWidth="1"/>
    <col min="12306" max="12306" width="20.7109375" style="1" customWidth="1"/>
    <col min="12307" max="12307" width="25.140625" style="1" customWidth="1"/>
    <col min="12308" max="12308" width="10.140625" style="1" customWidth="1"/>
    <col min="12309" max="12309" width="22.140625" style="1" customWidth="1"/>
    <col min="12310" max="12310" width="19.5703125" style="1" customWidth="1"/>
    <col min="12311" max="12311" width="21.85546875" style="1" customWidth="1"/>
    <col min="12312" max="12312" width="16.140625" style="1" customWidth="1"/>
    <col min="12313" max="12313" width="24.140625" style="1" customWidth="1"/>
    <col min="12314" max="12314" width="14" style="1" bestFit="1" customWidth="1"/>
    <col min="12315" max="12550" width="8.85546875" style="1"/>
    <col min="12551" max="12551" width="11.28515625" style="1" customWidth="1"/>
    <col min="12552" max="12552" width="19.42578125" style="1" customWidth="1"/>
    <col min="12553" max="12553" width="38.85546875" style="1" customWidth="1"/>
    <col min="12554" max="12554" width="34" style="1" customWidth="1"/>
    <col min="12555" max="12555" width="22.5703125" style="1" customWidth="1"/>
    <col min="12556" max="12556" width="13.5703125" style="1" customWidth="1"/>
    <col min="12557" max="12557" width="14.140625" style="1" customWidth="1"/>
    <col min="12558" max="12558" width="26.5703125" style="1" customWidth="1"/>
    <col min="12559" max="12559" width="12.85546875" style="1" customWidth="1"/>
    <col min="12560" max="12560" width="16.28515625" style="1" customWidth="1"/>
    <col min="12561" max="12561" width="18.42578125" style="1" customWidth="1"/>
    <col min="12562" max="12562" width="20.7109375" style="1" customWidth="1"/>
    <col min="12563" max="12563" width="25.140625" style="1" customWidth="1"/>
    <col min="12564" max="12564" width="10.140625" style="1" customWidth="1"/>
    <col min="12565" max="12565" width="22.140625" style="1" customWidth="1"/>
    <col min="12566" max="12566" width="19.5703125" style="1" customWidth="1"/>
    <col min="12567" max="12567" width="21.85546875" style="1" customWidth="1"/>
    <col min="12568" max="12568" width="16.140625" style="1" customWidth="1"/>
    <col min="12569" max="12569" width="24.140625" style="1" customWidth="1"/>
    <col min="12570" max="12570" width="14" style="1" bestFit="1" customWidth="1"/>
    <col min="12571" max="12806" width="8.85546875" style="1"/>
    <col min="12807" max="12807" width="11.28515625" style="1" customWidth="1"/>
    <col min="12808" max="12808" width="19.42578125" style="1" customWidth="1"/>
    <col min="12809" max="12809" width="38.85546875" style="1" customWidth="1"/>
    <col min="12810" max="12810" width="34" style="1" customWidth="1"/>
    <col min="12811" max="12811" width="22.5703125" style="1" customWidth="1"/>
    <col min="12812" max="12812" width="13.5703125" style="1" customWidth="1"/>
    <col min="12813" max="12813" width="14.140625" style="1" customWidth="1"/>
    <col min="12814" max="12814" width="26.5703125" style="1" customWidth="1"/>
    <col min="12815" max="12815" width="12.85546875" style="1" customWidth="1"/>
    <col min="12816" max="12816" width="16.28515625" style="1" customWidth="1"/>
    <col min="12817" max="12817" width="18.42578125" style="1" customWidth="1"/>
    <col min="12818" max="12818" width="20.7109375" style="1" customWidth="1"/>
    <col min="12819" max="12819" width="25.140625" style="1" customWidth="1"/>
    <col min="12820" max="12820" width="10.140625" style="1" customWidth="1"/>
    <col min="12821" max="12821" width="22.140625" style="1" customWidth="1"/>
    <col min="12822" max="12822" width="19.5703125" style="1" customWidth="1"/>
    <col min="12823" max="12823" width="21.85546875" style="1" customWidth="1"/>
    <col min="12824" max="12824" width="16.140625" style="1" customWidth="1"/>
    <col min="12825" max="12825" width="24.140625" style="1" customWidth="1"/>
    <col min="12826" max="12826" width="14" style="1" bestFit="1" customWidth="1"/>
    <col min="12827" max="13062" width="8.85546875" style="1"/>
    <col min="13063" max="13063" width="11.28515625" style="1" customWidth="1"/>
    <col min="13064" max="13064" width="19.42578125" style="1" customWidth="1"/>
    <col min="13065" max="13065" width="38.85546875" style="1" customWidth="1"/>
    <col min="13066" max="13066" width="34" style="1" customWidth="1"/>
    <col min="13067" max="13067" width="22.5703125" style="1" customWidth="1"/>
    <col min="13068" max="13068" width="13.5703125" style="1" customWidth="1"/>
    <col min="13069" max="13069" width="14.140625" style="1" customWidth="1"/>
    <col min="13070" max="13070" width="26.5703125" style="1" customWidth="1"/>
    <col min="13071" max="13071" width="12.85546875" style="1" customWidth="1"/>
    <col min="13072" max="13072" width="16.28515625" style="1" customWidth="1"/>
    <col min="13073" max="13073" width="18.42578125" style="1" customWidth="1"/>
    <col min="13074" max="13074" width="20.7109375" style="1" customWidth="1"/>
    <col min="13075" max="13075" width="25.140625" style="1" customWidth="1"/>
    <col min="13076" max="13076" width="10.140625" style="1" customWidth="1"/>
    <col min="13077" max="13077" width="22.140625" style="1" customWidth="1"/>
    <col min="13078" max="13078" width="19.5703125" style="1" customWidth="1"/>
    <col min="13079" max="13079" width="21.85546875" style="1" customWidth="1"/>
    <col min="13080" max="13080" width="16.140625" style="1" customWidth="1"/>
    <col min="13081" max="13081" width="24.140625" style="1" customWidth="1"/>
    <col min="13082" max="13082" width="14" style="1" bestFit="1" customWidth="1"/>
    <col min="13083" max="13318" width="8.85546875" style="1"/>
    <col min="13319" max="13319" width="11.28515625" style="1" customWidth="1"/>
    <col min="13320" max="13320" width="19.42578125" style="1" customWidth="1"/>
    <col min="13321" max="13321" width="38.85546875" style="1" customWidth="1"/>
    <col min="13322" max="13322" width="34" style="1" customWidth="1"/>
    <col min="13323" max="13323" width="22.5703125" style="1" customWidth="1"/>
    <col min="13324" max="13324" width="13.5703125" style="1" customWidth="1"/>
    <col min="13325" max="13325" width="14.140625" style="1" customWidth="1"/>
    <col min="13326" max="13326" width="26.5703125" style="1" customWidth="1"/>
    <col min="13327" max="13327" width="12.85546875" style="1" customWidth="1"/>
    <col min="13328" max="13328" width="16.28515625" style="1" customWidth="1"/>
    <col min="13329" max="13329" width="18.42578125" style="1" customWidth="1"/>
    <col min="13330" max="13330" width="20.7109375" style="1" customWidth="1"/>
    <col min="13331" max="13331" width="25.140625" style="1" customWidth="1"/>
    <col min="13332" max="13332" width="10.140625" style="1" customWidth="1"/>
    <col min="13333" max="13333" width="22.140625" style="1" customWidth="1"/>
    <col min="13334" max="13334" width="19.5703125" style="1" customWidth="1"/>
    <col min="13335" max="13335" width="21.85546875" style="1" customWidth="1"/>
    <col min="13336" max="13336" width="16.140625" style="1" customWidth="1"/>
    <col min="13337" max="13337" width="24.140625" style="1" customWidth="1"/>
    <col min="13338" max="13338" width="14" style="1" bestFit="1" customWidth="1"/>
    <col min="13339" max="13574" width="8.85546875" style="1"/>
    <col min="13575" max="13575" width="11.28515625" style="1" customWidth="1"/>
    <col min="13576" max="13576" width="19.42578125" style="1" customWidth="1"/>
    <col min="13577" max="13577" width="38.85546875" style="1" customWidth="1"/>
    <col min="13578" max="13578" width="34" style="1" customWidth="1"/>
    <col min="13579" max="13579" width="22.5703125" style="1" customWidth="1"/>
    <col min="13580" max="13580" width="13.5703125" style="1" customWidth="1"/>
    <col min="13581" max="13581" width="14.140625" style="1" customWidth="1"/>
    <col min="13582" max="13582" width="26.5703125" style="1" customWidth="1"/>
    <col min="13583" max="13583" width="12.85546875" style="1" customWidth="1"/>
    <col min="13584" max="13584" width="16.28515625" style="1" customWidth="1"/>
    <col min="13585" max="13585" width="18.42578125" style="1" customWidth="1"/>
    <col min="13586" max="13586" width="20.7109375" style="1" customWidth="1"/>
    <col min="13587" max="13587" width="25.140625" style="1" customWidth="1"/>
    <col min="13588" max="13588" width="10.140625" style="1" customWidth="1"/>
    <col min="13589" max="13589" width="22.140625" style="1" customWidth="1"/>
    <col min="13590" max="13590" width="19.5703125" style="1" customWidth="1"/>
    <col min="13591" max="13591" width="21.85546875" style="1" customWidth="1"/>
    <col min="13592" max="13592" width="16.140625" style="1" customWidth="1"/>
    <col min="13593" max="13593" width="24.140625" style="1" customWidth="1"/>
    <col min="13594" max="13594" width="14" style="1" bestFit="1" customWidth="1"/>
    <col min="13595" max="13830" width="8.85546875" style="1"/>
    <col min="13831" max="13831" width="11.28515625" style="1" customWidth="1"/>
    <col min="13832" max="13832" width="19.42578125" style="1" customWidth="1"/>
    <col min="13833" max="13833" width="38.85546875" style="1" customWidth="1"/>
    <col min="13834" max="13834" width="34" style="1" customWidth="1"/>
    <col min="13835" max="13835" width="22.5703125" style="1" customWidth="1"/>
    <col min="13836" max="13836" width="13.5703125" style="1" customWidth="1"/>
    <col min="13837" max="13837" width="14.140625" style="1" customWidth="1"/>
    <col min="13838" max="13838" width="26.5703125" style="1" customWidth="1"/>
    <col min="13839" max="13839" width="12.85546875" style="1" customWidth="1"/>
    <col min="13840" max="13840" width="16.28515625" style="1" customWidth="1"/>
    <col min="13841" max="13841" width="18.42578125" style="1" customWidth="1"/>
    <col min="13842" max="13842" width="20.7109375" style="1" customWidth="1"/>
    <col min="13843" max="13843" width="25.140625" style="1" customWidth="1"/>
    <col min="13844" max="13844" width="10.140625" style="1" customWidth="1"/>
    <col min="13845" max="13845" width="22.140625" style="1" customWidth="1"/>
    <col min="13846" max="13846" width="19.5703125" style="1" customWidth="1"/>
    <col min="13847" max="13847" width="21.85546875" style="1" customWidth="1"/>
    <col min="13848" max="13848" width="16.140625" style="1" customWidth="1"/>
    <col min="13849" max="13849" width="24.140625" style="1" customWidth="1"/>
    <col min="13850" max="13850" width="14" style="1" bestFit="1" customWidth="1"/>
    <col min="13851" max="14086" width="8.85546875" style="1"/>
    <col min="14087" max="14087" width="11.28515625" style="1" customWidth="1"/>
    <col min="14088" max="14088" width="19.42578125" style="1" customWidth="1"/>
    <col min="14089" max="14089" width="38.85546875" style="1" customWidth="1"/>
    <col min="14090" max="14090" width="34" style="1" customWidth="1"/>
    <col min="14091" max="14091" width="22.5703125" style="1" customWidth="1"/>
    <col min="14092" max="14092" width="13.5703125" style="1" customWidth="1"/>
    <col min="14093" max="14093" width="14.140625" style="1" customWidth="1"/>
    <col min="14094" max="14094" width="26.5703125" style="1" customWidth="1"/>
    <col min="14095" max="14095" width="12.85546875" style="1" customWidth="1"/>
    <col min="14096" max="14096" width="16.28515625" style="1" customWidth="1"/>
    <col min="14097" max="14097" width="18.42578125" style="1" customWidth="1"/>
    <col min="14098" max="14098" width="20.7109375" style="1" customWidth="1"/>
    <col min="14099" max="14099" width="25.140625" style="1" customWidth="1"/>
    <col min="14100" max="14100" width="10.140625" style="1" customWidth="1"/>
    <col min="14101" max="14101" width="22.140625" style="1" customWidth="1"/>
    <col min="14102" max="14102" width="19.5703125" style="1" customWidth="1"/>
    <col min="14103" max="14103" width="21.85546875" style="1" customWidth="1"/>
    <col min="14104" max="14104" width="16.140625" style="1" customWidth="1"/>
    <col min="14105" max="14105" width="24.140625" style="1" customWidth="1"/>
    <col min="14106" max="14106" width="14" style="1" bestFit="1" customWidth="1"/>
    <col min="14107" max="14342" width="8.85546875" style="1"/>
    <col min="14343" max="14343" width="11.28515625" style="1" customWidth="1"/>
    <col min="14344" max="14344" width="19.42578125" style="1" customWidth="1"/>
    <col min="14345" max="14345" width="38.85546875" style="1" customWidth="1"/>
    <col min="14346" max="14346" width="34" style="1" customWidth="1"/>
    <col min="14347" max="14347" width="22.5703125" style="1" customWidth="1"/>
    <col min="14348" max="14348" width="13.5703125" style="1" customWidth="1"/>
    <col min="14349" max="14349" width="14.140625" style="1" customWidth="1"/>
    <col min="14350" max="14350" width="26.5703125" style="1" customWidth="1"/>
    <col min="14351" max="14351" width="12.85546875" style="1" customWidth="1"/>
    <col min="14352" max="14352" width="16.28515625" style="1" customWidth="1"/>
    <col min="14353" max="14353" width="18.42578125" style="1" customWidth="1"/>
    <col min="14354" max="14354" width="20.7109375" style="1" customWidth="1"/>
    <col min="14355" max="14355" width="25.140625" style="1" customWidth="1"/>
    <col min="14356" max="14356" width="10.140625" style="1" customWidth="1"/>
    <col min="14357" max="14357" width="22.140625" style="1" customWidth="1"/>
    <col min="14358" max="14358" width="19.5703125" style="1" customWidth="1"/>
    <col min="14359" max="14359" width="21.85546875" style="1" customWidth="1"/>
    <col min="14360" max="14360" width="16.140625" style="1" customWidth="1"/>
    <col min="14361" max="14361" width="24.140625" style="1" customWidth="1"/>
    <col min="14362" max="14362" width="14" style="1" bestFit="1" customWidth="1"/>
    <col min="14363" max="14598" width="8.85546875" style="1"/>
    <col min="14599" max="14599" width="11.28515625" style="1" customWidth="1"/>
    <col min="14600" max="14600" width="19.42578125" style="1" customWidth="1"/>
    <col min="14601" max="14601" width="38.85546875" style="1" customWidth="1"/>
    <col min="14602" max="14602" width="34" style="1" customWidth="1"/>
    <col min="14603" max="14603" width="22.5703125" style="1" customWidth="1"/>
    <col min="14604" max="14604" width="13.5703125" style="1" customWidth="1"/>
    <col min="14605" max="14605" width="14.140625" style="1" customWidth="1"/>
    <col min="14606" max="14606" width="26.5703125" style="1" customWidth="1"/>
    <col min="14607" max="14607" width="12.85546875" style="1" customWidth="1"/>
    <col min="14608" max="14608" width="16.28515625" style="1" customWidth="1"/>
    <col min="14609" max="14609" width="18.42578125" style="1" customWidth="1"/>
    <col min="14610" max="14610" width="20.7109375" style="1" customWidth="1"/>
    <col min="14611" max="14611" width="25.140625" style="1" customWidth="1"/>
    <col min="14612" max="14612" width="10.140625" style="1" customWidth="1"/>
    <col min="14613" max="14613" width="22.140625" style="1" customWidth="1"/>
    <col min="14614" max="14614" width="19.5703125" style="1" customWidth="1"/>
    <col min="14615" max="14615" width="21.85546875" style="1" customWidth="1"/>
    <col min="14616" max="14616" width="16.140625" style="1" customWidth="1"/>
    <col min="14617" max="14617" width="24.140625" style="1" customWidth="1"/>
    <col min="14618" max="14618" width="14" style="1" bestFit="1" customWidth="1"/>
    <col min="14619" max="14854" width="8.85546875" style="1"/>
    <col min="14855" max="14855" width="11.28515625" style="1" customWidth="1"/>
    <col min="14856" max="14856" width="19.42578125" style="1" customWidth="1"/>
    <col min="14857" max="14857" width="38.85546875" style="1" customWidth="1"/>
    <col min="14858" max="14858" width="34" style="1" customWidth="1"/>
    <col min="14859" max="14859" width="22.5703125" style="1" customWidth="1"/>
    <col min="14860" max="14860" width="13.5703125" style="1" customWidth="1"/>
    <col min="14861" max="14861" width="14.140625" style="1" customWidth="1"/>
    <col min="14862" max="14862" width="26.5703125" style="1" customWidth="1"/>
    <col min="14863" max="14863" width="12.85546875" style="1" customWidth="1"/>
    <col min="14864" max="14864" width="16.28515625" style="1" customWidth="1"/>
    <col min="14865" max="14865" width="18.42578125" style="1" customWidth="1"/>
    <col min="14866" max="14866" width="20.7109375" style="1" customWidth="1"/>
    <col min="14867" max="14867" width="25.140625" style="1" customWidth="1"/>
    <col min="14868" max="14868" width="10.140625" style="1" customWidth="1"/>
    <col min="14869" max="14869" width="22.140625" style="1" customWidth="1"/>
    <col min="14870" max="14870" width="19.5703125" style="1" customWidth="1"/>
    <col min="14871" max="14871" width="21.85546875" style="1" customWidth="1"/>
    <col min="14872" max="14872" width="16.140625" style="1" customWidth="1"/>
    <col min="14873" max="14873" width="24.140625" style="1" customWidth="1"/>
    <col min="14874" max="14874" width="14" style="1" bestFit="1" customWidth="1"/>
    <col min="14875" max="15110" width="8.85546875" style="1"/>
    <col min="15111" max="15111" width="11.28515625" style="1" customWidth="1"/>
    <col min="15112" max="15112" width="19.42578125" style="1" customWidth="1"/>
    <col min="15113" max="15113" width="38.85546875" style="1" customWidth="1"/>
    <col min="15114" max="15114" width="34" style="1" customWidth="1"/>
    <col min="15115" max="15115" width="22.5703125" style="1" customWidth="1"/>
    <col min="15116" max="15116" width="13.5703125" style="1" customWidth="1"/>
    <col min="15117" max="15117" width="14.140625" style="1" customWidth="1"/>
    <col min="15118" max="15118" width="26.5703125" style="1" customWidth="1"/>
    <col min="15119" max="15119" width="12.85546875" style="1" customWidth="1"/>
    <col min="15120" max="15120" width="16.28515625" style="1" customWidth="1"/>
    <col min="15121" max="15121" width="18.42578125" style="1" customWidth="1"/>
    <col min="15122" max="15122" width="20.7109375" style="1" customWidth="1"/>
    <col min="15123" max="15123" width="25.140625" style="1" customWidth="1"/>
    <col min="15124" max="15124" width="10.140625" style="1" customWidth="1"/>
    <col min="15125" max="15125" width="22.140625" style="1" customWidth="1"/>
    <col min="15126" max="15126" width="19.5703125" style="1" customWidth="1"/>
    <col min="15127" max="15127" width="21.85546875" style="1" customWidth="1"/>
    <col min="15128" max="15128" width="16.140625" style="1" customWidth="1"/>
    <col min="15129" max="15129" width="24.140625" style="1" customWidth="1"/>
    <col min="15130" max="15130" width="14" style="1" bestFit="1" customWidth="1"/>
    <col min="15131" max="15366" width="8.85546875" style="1"/>
    <col min="15367" max="15367" width="11.28515625" style="1" customWidth="1"/>
    <col min="15368" max="15368" width="19.42578125" style="1" customWidth="1"/>
    <col min="15369" max="15369" width="38.85546875" style="1" customWidth="1"/>
    <col min="15370" max="15370" width="34" style="1" customWidth="1"/>
    <col min="15371" max="15371" width="22.5703125" style="1" customWidth="1"/>
    <col min="15372" max="15372" width="13.5703125" style="1" customWidth="1"/>
    <col min="15373" max="15373" width="14.140625" style="1" customWidth="1"/>
    <col min="15374" max="15374" width="26.5703125" style="1" customWidth="1"/>
    <col min="15375" max="15375" width="12.85546875" style="1" customWidth="1"/>
    <col min="15376" max="15376" width="16.28515625" style="1" customWidth="1"/>
    <col min="15377" max="15377" width="18.42578125" style="1" customWidth="1"/>
    <col min="15378" max="15378" width="20.7109375" style="1" customWidth="1"/>
    <col min="15379" max="15379" width="25.140625" style="1" customWidth="1"/>
    <col min="15380" max="15380" width="10.140625" style="1" customWidth="1"/>
    <col min="15381" max="15381" width="22.140625" style="1" customWidth="1"/>
    <col min="15382" max="15382" width="19.5703125" style="1" customWidth="1"/>
    <col min="15383" max="15383" width="21.85546875" style="1" customWidth="1"/>
    <col min="15384" max="15384" width="16.140625" style="1" customWidth="1"/>
    <col min="15385" max="15385" width="24.140625" style="1" customWidth="1"/>
    <col min="15386" max="15386" width="14" style="1" bestFit="1" customWidth="1"/>
    <col min="15387" max="15622" width="8.85546875" style="1"/>
    <col min="15623" max="15623" width="11.28515625" style="1" customWidth="1"/>
    <col min="15624" max="15624" width="19.42578125" style="1" customWidth="1"/>
    <col min="15625" max="15625" width="38.85546875" style="1" customWidth="1"/>
    <col min="15626" max="15626" width="34" style="1" customWidth="1"/>
    <col min="15627" max="15627" width="22.5703125" style="1" customWidth="1"/>
    <col min="15628" max="15628" width="13.5703125" style="1" customWidth="1"/>
    <col min="15629" max="15629" width="14.140625" style="1" customWidth="1"/>
    <col min="15630" max="15630" width="26.5703125" style="1" customWidth="1"/>
    <col min="15631" max="15631" width="12.85546875" style="1" customWidth="1"/>
    <col min="15632" max="15632" width="16.28515625" style="1" customWidth="1"/>
    <col min="15633" max="15633" width="18.42578125" style="1" customWidth="1"/>
    <col min="15634" max="15634" width="20.7109375" style="1" customWidth="1"/>
    <col min="15635" max="15635" width="25.140625" style="1" customWidth="1"/>
    <col min="15636" max="15636" width="10.140625" style="1" customWidth="1"/>
    <col min="15637" max="15637" width="22.140625" style="1" customWidth="1"/>
    <col min="15638" max="15638" width="19.5703125" style="1" customWidth="1"/>
    <col min="15639" max="15639" width="21.85546875" style="1" customWidth="1"/>
    <col min="15640" max="15640" width="16.140625" style="1" customWidth="1"/>
    <col min="15641" max="15641" width="24.140625" style="1" customWidth="1"/>
    <col min="15642" max="15642" width="14" style="1" bestFit="1" customWidth="1"/>
    <col min="15643" max="15878" width="8.85546875" style="1"/>
    <col min="15879" max="15879" width="11.28515625" style="1" customWidth="1"/>
    <col min="15880" max="15880" width="19.42578125" style="1" customWidth="1"/>
    <col min="15881" max="15881" width="38.85546875" style="1" customWidth="1"/>
    <col min="15882" max="15882" width="34" style="1" customWidth="1"/>
    <col min="15883" max="15883" width="22.5703125" style="1" customWidth="1"/>
    <col min="15884" max="15884" width="13.5703125" style="1" customWidth="1"/>
    <col min="15885" max="15885" width="14.140625" style="1" customWidth="1"/>
    <col min="15886" max="15886" width="26.5703125" style="1" customWidth="1"/>
    <col min="15887" max="15887" width="12.85546875" style="1" customWidth="1"/>
    <col min="15888" max="15888" width="16.28515625" style="1" customWidth="1"/>
    <col min="15889" max="15889" width="18.42578125" style="1" customWidth="1"/>
    <col min="15890" max="15890" width="20.7109375" style="1" customWidth="1"/>
    <col min="15891" max="15891" width="25.140625" style="1" customWidth="1"/>
    <col min="15892" max="15892" width="10.140625" style="1" customWidth="1"/>
    <col min="15893" max="15893" width="22.140625" style="1" customWidth="1"/>
    <col min="15894" max="15894" width="19.5703125" style="1" customWidth="1"/>
    <col min="15895" max="15895" width="21.85546875" style="1" customWidth="1"/>
    <col min="15896" max="15896" width="16.140625" style="1" customWidth="1"/>
    <col min="15897" max="15897" width="24.140625" style="1" customWidth="1"/>
    <col min="15898" max="15898" width="14" style="1" bestFit="1" customWidth="1"/>
    <col min="15899" max="16134" width="8.85546875" style="1"/>
    <col min="16135" max="16135" width="11.28515625" style="1" customWidth="1"/>
    <col min="16136" max="16136" width="19.42578125" style="1" customWidth="1"/>
    <col min="16137" max="16137" width="38.85546875" style="1" customWidth="1"/>
    <col min="16138" max="16138" width="34" style="1" customWidth="1"/>
    <col min="16139" max="16139" width="22.5703125" style="1" customWidth="1"/>
    <col min="16140" max="16140" width="13.5703125" style="1" customWidth="1"/>
    <col min="16141" max="16141" width="14.140625" style="1" customWidth="1"/>
    <col min="16142" max="16142" width="26.5703125" style="1" customWidth="1"/>
    <col min="16143" max="16143" width="12.85546875" style="1" customWidth="1"/>
    <col min="16144" max="16144" width="16.28515625" style="1" customWidth="1"/>
    <col min="16145" max="16145" width="18.42578125" style="1" customWidth="1"/>
    <col min="16146" max="16146" width="20.7109375" style="1" customWidth="1"/>
    <col min="16147" max="16147" width="25.140625" style="1" customWidth="1"/>
    <col min="16148" max="16148" width="10.140625" style="1" customWidth="1"/>
    <col min="16149" max="16149" width="22.140625" style="1" customWidth="1"/>
    <col min="16150" max="16150" width="19.5703125" style="1" customWidth="1"/>
    <col min="16151" max="16151" width="21.85546875" style="1" customWidth="1"/>
    <col min="16152" max="16152" width="16.140625" style="1" customWidth="1"/>
    <col min="16153" max="16153" width="24.140625" style="1" customWidth="1"/>
    <col min="16154" max="16154" width="14" style="1" bestFit="1" customWidth="1"/>
    <col min="16155" max="16384" width="8.85546875" style="1"/>
  </cols>
  <sheetData>
    <row r="1" spans="1:27" ht="130.15" customHeight="1" x14ac:dyDescent="0.2">
      <c r="A1" s="165" t="s">
        <v>90</v>
      </c>
      <c r="B1" s="165"/>
      <c r="C1" s="165"/>
      <c r="D1" s="165"/>
      <c r="E1" s="165"/>
      <c r="F1" s="165"/>
      <c r="G1" s="165"/>
      <c r="H1" s="165"/>
      <c r="I1" s="165"/>
      <c r="J1" s="165"/>
      <c r="K1" s="165"/>
      <c r="L1" s="165"/>
      <c r="M1" s="165"/>
      <c r="N1" s="165"/>
      <c r="O1" s="165"/>
      <c r="P1" s="165"/>
      <c r="Q1" s="165"/>
      <c r="R1" s="165"/>
      <c r="S1" s="165"/>
      <c r="T1" s="165"/>
      <c r="U1" s="165"/>
      <c r="V1" s="15"/>
      <c r="W1" s="15"/>
      <c r="X1" s="15"/>
      <c r="Y1" s="15"/>
    </row>
    <row r="2" spans="1:27" s="132" customFormat="1" ht="37.15" customHeight="1" x14ac:dyDescent="0.2">
      <c r="A2" s="238" t="s">
        <v>0</v>
      </c>
      <c r="B2" s="232" t="s">
        <v>35</v>
      </c>
      <c r="C2" s="232" t="s">
        <v>1</v>
      </c>
      <c r="D2" s="227" t="s">
        <v>71</v>
      </c>
      <c r="E2" s="232" t="s">
        <v>44</v>
      </c>
      <c r="F2" s="232" t="s">
        <v>63</v>
      </c>
      <c r="G2" s="232" t="s">
        <v>64</v>
      </c>
      <c r="H2" s="232" t="s">
        <v>2</v>
      </c>
      <c r="I2" s="232" t="s">
        <v>3</v>
      </c>
      <c r="J2" s="232" t="s">
        <v>4</v>
      </c>
      <c r="K2" s="232" t="s">
        <v>30</v>
      </c>
      <c r="L2" s="232" t="s">
        <v>33</v>
      </c>
      <c r="M2" s="232" t="s">
        <v>59</v>
      </c>
      <c r="N2" s="232"/>
      <c r="O2" s="232" t="s">
        <v>83</v>
      </c>
      <c r="P2" s="233" t="s">
        <v>61</v>
      </c>
      <c r="Q2" s="234"/>
      <c r="R2" s="234"/>
      <c r="S2" s="234"/>
      <c r="T2" s="234"/>
      <c r="U2" s="234"/>
      <c r="V2" s="234"/>
      <c r="W2" s="235"/>
      <c r="X2" s="227" t="s">
        <v>74</v>
      </c>
      <c r="Y2" s="227" t="s">
        <v>84</v>
      </c>
    </row>
    <row r="3" spans="1:27" s="132" customFormat="1" ht="66" x14ac:dyDescent="0.2">
      <c r="A3" s="238"/>
      <c r="B3" s="232"/>
      <c r="C3" s="232"/>
      <c r="D3" s="228"/>
      <c r="E3" s="232"/>
      <c r="F3" s="232"/>
      <c r="G3" s="232"/>
      <c r="H3" s="232"/>
      <c r="I3" s="232"/>
      <c r="J3" s="232"/>
      <c r="K3" s="232"/>
      <c r="L3" s="232"/>
      <c r="M3" s="133" t="s">
        <v>5</v>
      </c>
      <c r="N3" s="133" t="s">
        <v>6</v>
      </c>
      <c r="O3" s="232"/>
      <c r="P3" s="133" t="s">
        <v>62</v>
      </c>
      <c r="Q3" s="133" t="s">
        <v>105</v>
      </c>
      <c r="R3" s="133" t="s">
        <v>7</v>
      </c>
      <c r="S3" s="133" t="s">
        <v>8</v>
      </c>
      <c r="T3" s="133" t="s">
        <v>107</v>
      </c>
      <c r="U3" s="133" t="s">
        <v>9</v>
      </c>
      <c r="V3" s="133" t="s">
        <v>10</v>
      </c>
      <c r="W3" s="133" t="s">
        <v>11</v>
      </c>
      <c r="X3" s="228"/>
      <c r="Y3" s="228"/>
    </row>
    <row r="4" spans="1:27" s="132" customFormat="1" ht="85.5" customHeight="1" x14ac:dyDescent="0.2">
      <c r="A4" s="134" t="s">
        <v>12</v>
      </c>
      <c r="B4" s="133" t="s">
        <v>36</v>
      </c>
      <c r="C4" s="133" t="s">
        <v>13</v>
      </c>
      <c r="D4" s="133" t="s">
        <v>72</v>
      </c>
      <c r="E4" s="133" t="s">
        <v>45</v>
      </c>
      <c r="F4" s="133" t="s">
        <v>66</v>
      </c>
      <c r="G4" s="133" t="s">
        <v>65</v>
      </c>
      <c r="H4" s="133" t="s">
        <v>14</v>
      </c>
      <c r="I4" s="133" t="s">
        <v>38</v>
      </c>
      <c r="J4" s="133" t="s">
        <v>15</v>
      </c>
      <c r="K4" s="133" t="s">
        <v>31</v>
      </c>
      <c r="L4" s="133" t="s">
        <v>34</v>
      </c>
      <c r="M4" s="133" t="s">
        <v>39</v>
      </c>
      <c r="N4" s="133" t="s">
        <v>40</v>
      </c>
      <c r="O4" s="133" t="s">
        <v>85</v>
      </c>
      <c r="P4" s="133" t="s">
        <v>77</v>
      </c>
      <c r="Q4" s="133" t="s">
        <v>104</v>
      </c>
      <c r="R4" s="133" t="s">
        <v>41</v>
      </c>
      <c r="S4" s="133" t="s">
        <v>16</v>
      </c>
      <c r="T4" s="133" t="s">
        <v>108</v>
      </c>
      <c r="U4" s="133" t="s">
        <v>76</v>
      </c>
      <c r="V4" s="133" t="s">
        <v>42</v>
      </c>
      <c r="W4" s="133" t="s">
        <v>43</v>
      </c>
      <c r="X4" s="133" t="s">
        <v>86</v>
      </c>
      <c r="Y4" s="133" t="s">
        <v>69</v>
      </c>
    </row>
    <row r="5" spans="1:27" s="132" customFormat="1" ht="87" customHeight="1" x14ac:dyDescent="0.2">
      <c r="A5" s="134" t="s">
        <v>17</v>
      </c>
      <c r="B5" s="133" t="s">
        <v>37</v>
      </c>
      <c r="C5" s="133" t="s">
        <v>18</v>
      </c>
      <c r="D5" s="133" t="s">
        <v>73</v>
      </c>
      <c r="E5" s="133" t="s">
        <v>54</v>
      </c>
      <c r="F5" s="133" t="s">
        <v>67</v>
      </c>
      <c r="G5" s="133" t="s">
        <v>68</v>
      </c>
      <c r="H5" s="133" t="s">
        <v>19</v>
      </c>
      <c r="I5" s="133" t="s">
        <v>20</v>
      </c>
      <c r="J5" s="133" t="s">
        <v>21</v>
      </c>
      <c r="K5" s="133" t="s">
        <v>32</v>
      </c>
      <c r="L5" s="133" t="s">
        <v>55</v>
      </c>
      <c r="M5" s="133" t="s">
        <v>22</v>
      </c>
      <c r="N5" s="133" t="s">
        <v>23</v>
      </c>
      <c r="O5" s="133" t="s">
        <v>87</v>
      </c>
      <c r="P5" s="133" t="s">
        <v>24</v>
      </c>
      <c r="Q5" s="133" t="s">
        <v>106</v>
      </c>
      <c r="R5" s="133" t="s">
        <v>25</v>
      </c>
      <c r="S5" s="133" t="s">
        <v>26</v>
      </c>
      <c r="T5" s="133" t="s">
        <v>109</v>
      </c>
      <c r="U5" s="133" t="s">
        <v>27</v>
      </c>
      <c r="V5" s="133" t="s">
        <v>28</v>
      </c>
      <c r="W5" s="133" t="s">
        <v>29</v>
      </c>
      <c r="X5" s="133" t="s">
        <v>75</v>
      </c>
      <c r="Y5" s="133" t="s">
        <v>70</v>
      </c>
    </row>
    <row r="6" spans="1:27" ht="16.5" x14ac:dyDescent="0.2">
      <c r="A6" s="28">
        <v>1</v>
      </c>
      <c r="B6" s="28">
        <v>2</v>
      </c>
      <c r="C6" s="28">
        <v>3</v>
      </c>
      <c r="D6" s="28">
        <v>4</v>
      </c>
      <c r="E6" s="28">
        <v>5</v>
      </c>
      <c r="F6" s="28">
        <v>6</v>
      </c>
      <c r="G6" s="28">
        <v>7</v>
      </c>
      <c r="H6" s="28">
        <v>8</v>
      </c>
      <c r="I6" s="28">
        <v>9</v>
      </c>
      <c r="J6" s="28">
        <v>10</v>
      </c>
      <c r="K6" s="28">
        <v>11</v>
      </c>
      <c r="L6" s="28">
        <v>12</v>
      </c>
      <c r="M6" s="28">
        <v>13</v>
      </c>
      <c r="N6" s="28">
        <v>14</v>
      </c>
      <c r="O6" s="28">
        <v>15</v>
      </c>
      <c r="P6" s="28">
        <v>16</v>
      </c>
      <c r="Q6" s="29">
        <v>17</v>
      </c>
      <c r="R6" s="28">
        <v>18</v>
      </c>
      <c r="S6" s="28">
        <v>19</v>
      </c>
      <c r="T6" s="28">
        <v>20</v>
      </c>
      <c r="U6" s="28">
        <v>21</v>
      </c>
      <c r="V6" s="28">
        <v>22</v>
      </c>
      <c r="W6" s="28">
        <v>23</v>
      </c>
      <c r="X6" s="28">
        <v>24</v>
      </c>
      <c r="Y6" s="28">
        <v>25</v>
      </c>
    </row>
    <row r="7" spans="1:27" s="132" customFormat="1" ht="16.5" x14ac:dyDescent="0.2">
      <c r="A7" s="245" t="s">
        <v>411</v>
      </c>
      <c r="B7" s="246"/>
      <c r="C7" s="246"/>
      <c r="D7" s="246"/>
      <c r="E7" s="246"/>
      <c r="F7" s="246"/>
      <c r="G7" s="246"/>
      <c r="H7" s="246"/>
      <c r="I7" s="246"/>
      <c r="J7" s="246"/>
      <c r="K7" s="246"/>
      <c r="L7" s="246"/>
      <c r="M7" s="246"/>
      <c r="N7" s="246"/>
      <c r="O7" s="246"/>
      <c r="P7" s="246"/>
      <c r="Q7" s="246"/>
      <c r="R7" s="246"/>
      <c r="S7" s="246"/>
      <c r="T7" s="246"/>
      <c r="U7" s="246"/>
      <c r="V7" s="246"/>
      <c r="W7" s="246"/>
      <c r="X7" s="246"/>
      <c r="Y7" s="247"/>
    </row>
    <row r="8" spans="1:27" ht="77.45" customHeight="1" x14ac:dyDescent="0.2">
      <c r="A8" s="210">
        <v>1</v>
      </c>
      <c r="B8" s="210" t="s">
        <v>122</v>
      </c>
      <c r="C8" s="221" t="s">
        <v>135</v>
      </c>
      <c r="D8" s="189">
        <v>2</v>
      </c>
      <c r="E8" s="212">
        <v>2.4</v>
      </c>
      <c r="F8" s="229" t="s">
        <v>131</v>
      </c>
      <c r="G8" s="231" t="s">
        <v>134</v>
      </c>
      <c r="H8" s="169" t="s">
        <v>121</v>
      </c>
      <c r="I8" s="169" t="s">
        <v>132</v>
      </c>
      <c r="J8" s="169" t="s">
        <v>133</v>
      </c>
      <c r="K8" s="169" t="s">
        <v>93</v>
      </c>
      <c r="L8" s="48" t="s">
        <v>123</v>
      </c>
      <c r="M8" s="27" t="s">
        <v>51</v>
      </c>
      <c r="N8" s="47" t="s">
        <v>129</v>
      </c>
      <c r="O8" s="201" t="s">
        <v>130</v>
      </c>
      <c r="P8" s="219">
        <v>24330679.260000002</v>
      </c>
      <c r="Q8" s="36">
        <v>900120.06</v>
      </c>
      <c r="R8" s="31">
        <v>720096.04</v>
      </c>
      <c r="S8" s="32">
        <v>0.8</v>
      </c>
      <c r="T8" s="31">
        <v>162021.62</v>
      </c>
      <c r="U8" s="32">
        <v>0.18</v>
      </c>
      <c r="V8" s="31">
        <v>18002.400000000001</v>
      </c>
      <c r="W8" s="32">
        <v>0.02</v>
      </c>
      <c r="X8" s="236">
        <v>26812467.300000001</v>
      </c>
      <c r="Y8" s="31">
        <v>0</v>
      </c>
    </row>
    <row r="9" spans="1:27" ht="77.45" customHeight="1" x14ac:dyDescent="0.2">
      <c r="A9" s="210"/>
      <c r="B9" s="210"/>
      <c r="C9" s="221"/>
      <c r="D9" s="189"/>
      <c r="E9" s="212"/>
      <c r="F9" s="230"/>
      <c r="G9" s="231"/>
      <c r="H9" s="169"/>
      <c r="I9" s="169"/>
      <c r="J9" s="169"/>
      <c r="K9" s="169"/>
      <c r="L9" s="43" t="s">
        <v>124</v>
      </c>
      <c r="M9" s="30" t="s">
        <v>52</v>
      </c>
      <c r="N9" s="41" t="s">
        <v>101</v>
      </c>
      <c r="O9" s="209"/>
      <c r="P9" s="219"/>
      <c r="Q9" s="38">
        <v>8200000.5</v>
      </c>
      <c r="R9" s="31">
        <v>6560000.4000000004</v>
      </c>
      <c r="S9" s="32">
        <v>0.8</v>
      </c>
      <c r="T9" s="45">
        <v>1475525.1</v>
      </c>
      <c r="U9" s="32">
        <v>0.18</v>
      </c>
      <c r="V9" s="31">
        <v>164475</v>
      </c>
      <c r="W9" s="32">
        <v>0.02</v>
      </c>
      <c r="X9" s="236"/>
      <c r="Y9" s="31">
        <v>0</v>
      </c>
    </row>
    <row r="10" spans="1:27" ht="77.45" customHeight="1" x14ac:dyDescent="0.2">
      <c r="A10" s="210"/>
      <c r="B10" s="210"/>
      <c r="C10" s="221"/>
      <c r="D10" s="189"/>
      <c r="E10" s="212"/>
      <c r="F10" s="230"/>
      <c r="G10" s="231"/>
      <c r="H10" s="169"/>
      <c r="I10" s="169"/>
      <c r="J10" s="169"/>
      <c r="K10" s="169"/>
      <c r="L10" s="43" t="s">
        <v>125</v>
      </c>
      <c r="M10" s="27" t="s">
        <v>51</v>
      </c>
      <c r="N10" s="42" t="s">
        <v>100</v>
      </c>
      <c r="O10" s="209"/>
      <c r="P10" s="219"/>
      <c r="Q10" s="38">
        <v>9375000</v>
      </c>
      <c r="R10" s="31">
        <v>7500000</v>
      </c>
      <c r="S10" s="32">
        <v>0.8</v>
      </c>
      <c r="T10" s="46">
        <v>1687500</v>
      </c>
      <c r="U10" s="32">
        <v>0.18</v>
      </c>
      <c r="V10" s="31">
        <v>187500</v>
      </c>
      <c r="W10" s="32">
        <v>0.02</v>
      </c>
      <c r="X10" s="236"/>
      <c r="Y10" s="31">
        <v>0</v>
      </c>
    </row>
    <row r="11" spans="1:27" ht="116.25" customHeight="1" x14ac:dyDescent="0.2">
      <c r="A11" s="210"/>
      <c r="B11" s="210"/>
      <c r="C11" s="221"/>
      <c r="D11" s="189"/>
      <c r="E11" s="212"/>
      <c r="F11" s="230"/>
      <c r="G11" s="231"/>
      <c r="H11" s="169"/>
      <c r="I11" s="169"/>
      <c r="J11" s="169"/>
      <c r="K11" s="169"/>
      <c r="L11" s="43" t="s">
        <v>126</v>
      </c>
      <c r="M11" s="27" t="s">
        <v>51</v>
      </c>
      <c r="N11" s="42" t="s">
        <v>58</v>
      </c>
      <c r="O11" s="209"/>
      <c r="P11" s="219"/>
      <c r="Q11" s="38">
        <v>4500000</v>
      </c>
      <c r="R11" s="31">
        <v>3600000</v>
      </c>
      <c r="S11" s="32">
        <v>0.8</v>
      </c>
      <c r="T11" s="6">
        <v>810000</v>
      </c>
      <c r="U11" s="32">
        <v>0.18</v>
      </c>
      <c r="V11" s="31">
        <v>90000</v>
      </c>
      <c r="W11" s="32">
        <v>0.02</v>
      </c>
      <c r="X11" s="236"/>
      <c r="Y11" s="31">
        <v>0</v>
      </c>
      <c r="AA11" s="5"/>
    </row>
    <row r="12" spans="1:27" ht="103.5" customHeight="1" x14ac:dyDescent="0.2">
      <c r="A12" s="210"/>
      <c r="B12" s="210"/>
      <c r="C12" s="221"/>
      <c r="D12" s="189"/>
      <c r="E12" s="212"/>
      <c r="F12" s="230"/>
      <c r="G12" s="231"/>
      <c r="H12" s="169"/>
      <c r="I12" s="169"/>
      <c r="J12" s="169"/>
      <c r="K12" s="169"/>
      <c r="L12" s="43" t="s">
        <v>127</v>
      </c>
      <c r="M12" s="30" t="s">
        <v>52</v>
      </c>
      <c r="N12" s="41" t="s">
        <v>101</v>
      </c>
      <c r="O12" s="209"/>
      <c r="P12" s="219"/>
      <c r="Q12" s="38">
        <v>679486.8</v>
      </c>
      <c r="R12" s="31">
        <v>543589.43999999994</v>
      </c>
      <c r="S12" s="32">
        <v>0.8</v>
      </c>
      <c r="T12" s="31">
        <v>122307.62</v>
      </c>
      <c r="U12" s="32">
        <v>0.18</v>
      </c>
      <c r="V12" s="31">
        <v>13589.74</v>
      </c>
      <c r="W12" s="32">
        <v>0.02</v>
      </c>
      <c r="X12" s="236"/>
      <c r="Y12" s="31">
        <v>0</v>
      </c>
    </row>
    <row r="13" spans="1:27" ht="77.45" customHeight="1" x14ac:dyDescent="0.2">
      <c r="A13" s="192"/>
      <c r="B13" s="192"/>
      <c r="C13" s="194"/>
      <c r="D13" s="189"/>
      <c r="E13" s="196"/>
      <c r="F13" s="230"/>
      <c r="G13" s="231"/>
      <c r="H13" s="168"/>
      <c r="I13" s="168"/>
      <c r="J13" s="168"/>
      <c r="K13" s="218"/>
      <c r="L13" s="44" t="s">
        <v>128</v>
      </c>
      <c r="M13" s="52" t="s">
        <v>52</v>
      </c>
      <c r="N13" s="57" t="s">
        <v>101</v>
      </c>
      <c r="O13" s="209"/>
      <c r="P13" s="220"/>
      <c r="Q13" s="53">
        <v>676071.9</v>
      </c>
      <c r="R13" s="54">
        <v>540857.52</v>
      </c>
      <c r="S13" s="23">
        <v>0.8</v>
      </c>
      <c r="T13" s="54">
        <v>121692.94</v>
      </c>
      <c r="U13" s="23">
        <v>0.18</v>
      </c>
      <c r="V13" s="54">
        <v>13521.44</v>
      </c>
      <c r="W13" s="55">
        <v>0.02</v>
      </c>
      <c r="X13" s="237"/>
      <c r="Y13" s="56">
        <v>0</v>
      </c>
    </row>
    <row r="14" spans="1:27" s="132" customFormat="1" ht="16.5" x14ac:dyDescent="0.2">
      <c r="A14" s="251" t="s">
        <v>413</v>
      </c>
      <c r="B14" s="252"/>
      <c r="C14" s="252"/>
      <c r="D14" s="252"/>
      <c r="E14" s="252"/>
      <c r="F14" s="252"/>
      <c r="G14" s="252"/>
      <c r="H14" s="252"/>
      <c r="I14" s="252"/>
      <c r="J14" s="252"/>
      <c r="K14" s="252"/>
      <c r="L14" s="252"/>
      <c r="M14" s="252"/>
      <c r="N14" s="252"/>
      <c r="O14" s="253"/>
      <c r="P14" s="164">
        <f>P8</f>
        <v>24330679.260000002</v>
      </c>
      <c r="Q14" s="164">
        <f>SUM(Q8:Q13)</f>
        <v>24330679.260000002</v>
      </c>
      <c r="R14" s="164">
        <f>SUM(R8:R13)</f>
        <v>19464543.400000002</v>
      </c>
      <c r="S14" s="164"/>
      <c r="T14" s="164">
        <f>SUM(T8:T13)</f>
        <v>4379047.28</v>
      </c>
      <c r="U14" s="164"/>
      <c r="V14" s="164">
        <f>SUM(V8:V13)</f>
        <v>487088.58</v>
      </c>
      <c r="W14" s="164"/>
      <c r="X14" s="164">
        <f>X8</f>
        <v>26812467.300000001</v>
      </c>
      <c r="Y14" s="164">
        <f>SUM(Y8:Y13)</f>
        <v>0</v>
      </c>
    </row>
    <row r="15" spans="1:27" s="132" customFormat="1" ht="16.5" x14ac:dyDescent="0.2">
      <c r="A15" s="254" t="s">
        <v>414</v>
      </c>
      <c r="B15" s="255"/>
      <c r="C15" s="255"/>
      <c r="D15" s="255"/>
      <c r="E15" s="255"/>
      <c r="F15" s="255"/>
      <c r="G15" s="255"/>
      <c r="H15" s="255"/>
      <c r="I15" s="255"/>
      <c r="J15" s="255"/>
      <c r="K15" s="255"/>
      <c r="L15" s="255"/>
      <c r="M15" s="255"/>
      <c r="N15" s="255"/>
      <c r="O15" s="255"/>
      <c r="P15" s="255"/>
      <c r="Q15" s="255"/>
      <c r="R15" s="255"/>
      <c r="S15" s="255"/>
      <c r="T15" s="255"/>
      <c r="U15" s="255"/>
      <c r="V15" s="255"/>
      <c r="W15" s="255"/>
      <c r="X15" s="255"/>
      <c r="Y15" s="256"/>
    </row>
    <row r="16" spans="1:27" ht="117.6" customHeight="1" x14ac:dyDescent="0.2">
      <c r="A16" s="174">
        <v>1</v>
      </c>
      <c r="B16" s="174" t="s">
        <v>95</v>
      </c>
      <c r="C16" s="175" t="s">
        <v>96</v>
      </c>
      <c r="D16" s="176">
        <v>2</v>
      </c>
      <c r="E16" s="181">
        <v>2.7</v>
      </c>
      <c r="F16" s="175" t="s">
        <v>97</v>
      </c>
      <c r="G16" s="239" t="s">
        <v>119</v>
      </c>
      <c r="H16" s="176" t="s">
        <v>49</v>
      </c>
      <c r="I16" s="176" t="s">
        <v>102</v>
      </c>
      <c r="J16" s="176" t="s">
        <v>103</v>
      </c>
      <c r="K16" s="176" t="s">
        <v>93</v>
      </c>
      <c r="L16" s="71" t="s">
        <v>98</v>
      </c>
      <c r="M16" s="34" t="s">
        <v>51</v>
      </c>
      <c r="N16" s="34" t="s">
        <v>100</v>
      </c>
      <c r="O16" s="243" t="s">
        <v>114</v>
      </c>
      <c r="P16" s="179">
        <v>3233777.62</v>
      </c>
      <c r="Q16" s="35">
        <v>2173597.27</v>
      </c>
      <c r="R16" s="6">
        <v>1738877.81</v>
      </c>
      <c r="S16" s="23">
        <v>0.8</v>
      </c>
      <c r="T16" s="6">
        <v>391247.51</v>
      </c>
      <c r="U16" s="23">
        <v>0.18</v>
      </c>
      <c r="V16" s="6">
        <f>Q16*0.02</f>
        <v>43471.945400000004</v>
      </c>
      <c r="W16" s="23">
        <v>0.02</v>
      </c>
      <c r="X16" s="179">
        <v>3233777.62</v>
      </c>
      <c r="Y16" s="6">
        <v>0</v>
      </c>
    </row>
    <row r="17" spans="1:25" ht="169.5" customHeight="1" x14ac:dyDescent="0.2">
      <c r="A17" s="174"/>
      <c r="B17" s="174"/>
      <c r="C17" s="175"/>
      <c r="D17" s="176"/>
      <c r="E17" s="181"/>
      <c r="F17" s="175"/>
      <c r="G17" s="239"/>
      <c r="H17" s="176"/>
      <c r="I17" s="176"/>
      <c r="J17" s="176"/>
      <c r="K17" s="180"/>
      <c r="L17" s="71" t="s">
        <v>99</v>
      </c>
      <c r="M17" s="33" t="s">
        <v>52</v>
      </c>
      <c r="N17" s="33" t="s">
        <v>101</v>
      </c>
      <c r="O17" s="243"/>
      <c r="P17" s="179"/>
      <c r="Q17" s="35">
        <v>1060180.3500000001</v>
      </c>
      <c r="R17" s="6">
        <v>848144.28</v>
      </c>
      <c r="S17" s="23">
        <v>0.8</v>
      </c>
      <c r="T17" s="6">
        <f>Q17*0.18</f>
        <v>190832.46300000002</v>
      </c>
      <c r="U17" s="23">
        <v>0.18</v>
      </c>
      <c r="V17" s="6">
        <f>Q17*0.02</f>
        <v>21203.607000000004</v>
      </c>
      <c r="W17" s="23">
        <v>0.02</v>
      </c>
      <c r="X17" s="179"/>
      <c r="Y17" s="7">
        <v>0</v>
      </c>
    </row>
    <row r="18" spans="1:25" ht="191.25" customHeight="1" x14ac:dyDescent="0.2">
      <c r="A18" s="210">
        <v>2</v>
      </c>
      <c r="B18" s="210" t="s">
        <v>111</v>
      </c>
      <c r="C18" s="211" t="s">
        <v>112</v>
      </c>
      <c r="D18" s="189">
        <v>2</v>
      </c>
      <c r="E18" s="212">
        <v>2.7</v>
      </c>
      <c r="F18" s="257" t="s">
        <v>116</v>
      </c>
      <c r="G18" s="240" t="s">
        <v>120</v>
      </c>
      <c r="H18" s="169" t="s">
        <v>49</v>
      </c>
      <c r="I18" s="169" t="s">
        <v>117</v>
      </c>
      <c r="J18" s="169" t="s">
        <v>118</v>
      </c>
      <c r="K18" s="169" t="s">
        <v>93</v>
      </c>
      <c r="L18" s="39" t="s">
        <v>113</v>
      </c>
      <c r="M18" s="50" t="s">
        <v>52</v>
      </c>
      <c r="N18" s="40" t="s">
        <v>53</v>
      </c>
      <c r="O18" s="243" t="s">
        <v>115</v>
      </c>
      <c r="P18" s="236">
        <v>2816081.13</v>
      </c>
      <c r="Q18" s="38">
        <v>1746373.24</v>
      </c>
      <c r="R18" s="31">
        <v>1397098.59</v>
      </c>
      <c r="S18" s="32">
        <v>0.8</v>
      </c>
      <c r="T18" s="31">
        <v>314347.18</v>
      </c>
      <c r="U18" s="32">
        <v>0.18</v>
      </c>
      <c r="V18" s="31">
        <v>34927.47</v>
      </c>
      <c r="W18" s="32">
        <v>0.02</v>
      </c>
      <c r="X18" s="236">
        <v>2816081.13</v>
      </c>
      <c r="Y18" s="31">
        <v>0</v>
      </c>
    </row>
    <row r="19" spans="1:25" ht="154.15" customHeight="1" x14ac:dyDescent="0.2">
      <c r="A19" s="174"/>
      <c r="B19" s="174"/>
      <c r="C19" s="194"/>
      <c r="D19" s="169"/>
      <c r="E19" s="181"/>
      <c r="F19" s="175"/>
      <c r="G19" s="241"/>
      <c r="H19" s="176"/>
      <c r="I19" s="176"/>
      <c r="J19" s="176"/>
      <c r="K19" s="180"/>
      <c r="L19" s="48" t="s">
        <v>189</v>
      </c>
      <c r="M19" s="51" t="s">
        <v>51</v>
      </c>
      <c r="N19" s="49" t="s">
        <v>58</v>
      </c>
      <c r="O19" s="243"/>
      <c r="P19" s="179"/>
      <c r="Q19" s="37">
        <v>1069707.8899999999</v>
      </c>
      <c r="R19" s="6">
        <v>855766.31</v>
      </c>
      <c r="S19" s="23">
        <v>0.8</v>
      </c>
      <c r="T19" s="6">
        <v>192547.42</v>
      </c>
      <c r="U19" s="23">
        <v>0.18</v>
      </c>
      <c r="V19" s="6">
        <v>21394.16</v>
      </c>
      <c r="W19" s="23">
        <v>0.02</v>
      </c>
      <c r="X19" s="179"/>
      <c r="Y19" s="7">
        <v>0</v>
      </c>
    </row>
    <row r="20" spans="1:25" ht="51.6" customHeight="1" x14ac:dyDescent="0.2">
      <c r="A20" s="174">
        <v>3</v>
      </c>
      <c r="B20" s="174" t="s">
        <v>136</v>
      </c>
      <c r="C20" s="221" t="s">
        <v>137</v>
      </c>
      <c r="D20" s="176">
        <v>2</v>
      </c>
      <c r="E20" s="181">
        <v>2.7</v>
      </c>
      <c r="F20" s="222" t="s">
        <v>143</v>
      </c>
      <c r="G20" s="224" t="s">
        <v>142</v>
      </c>
      <c r="H20" s="176" t="s">
        <v>49</v>
      </c>
      <c r="I20" s="242" t="s">
        <v>144</v>
      </c>
      <c r="J20" s="242" t="s">
        <v>145</v>
      </c>
      <c r="K20" s="176" t="s">
        <v>93</v>
      </c>
      <c r="L20" s="48" t="s">
        <v>126</v>
      </c>
      <c r="M20" s="27" t="s">
        <v>51</v>
      </c>
      <c r="N20" s="42" t="s">
        <v>58</v>
      </c>
      <c r="O20" s="201" t="s">
        <v>114</v>
      </c>
      <c r="P20" s="203">
        <v>3499630.11</v>
      </c>
      <c r="Q20" s="58">
        <v>1850000</v>
      </c>
      <c r="R20" s="60">
        <v>1480000</v>
      </c>
      <c r="S20" s="32">
        <v>0.8</v>
      </c>
      <c r="T20" s="6">
        <v>333000</v>
      </c>
      <c r="U20" s="32">
        <v>0.18</v>
      </c>
      <c r="V20" s="6">
        <v>37000</v>
      </c>
      <c r="W20" s="55">
        <v>0.02</v>
      </c>
      <c r="X20" s="205">
        <v>3688121.68</v>
      </c>
      <c r="Y20" s="7">
        <v>0</v>
      </c>
    </row>
    <row r="21" spans="1:25" ht="51.6" customHeight="1" x14ac:dyDescent="0.2">
      <c r="A21" s="174"/>
      <c r="B21" s="174"/>
      <c r="C21" s="221"/>
      <c r="D21" s="176"/>
      <c r="E21" s="181"/>
      <c r="F21" s="223"/>
      <c r="G21" s="224"/>
      <c r="H21" s="176"/>
      <c r="I21" s="242"/>
      <c r="J21" s="242"/>
      <c r="K21" s="176"/>
      <c r="L21" s="48" t="s">
        <v>138</v>
      </c>
      <c r="M21" s="27" t="s">
        <v>51</v>
      </c>
      <c r="N21" s="42" t="s">
        <v>58</v>
      </c>
      <c r="O21" s="209"/>
      <c r="P21" s="208"/>
      <c r="Q21" s="59">
        <v>450000</v>
      </c>
      <c r="R21" s="60">
        <v>360000</v>
      </c>
      <c r="S21" s="32">
        <v>0.8</v>
      </c>
      <c r="T21" s="6">
        <v>81000</v>
      </c>
      <c r="U21" s="32">
        <v>0.18</v>
      </c>
      <c r="V21" s="6">
        <v>9000</v>
      </c>
      <c r="W21" s="55">
        <v>0.02</v>
      </c>
      <c r="X21" s="207"/>
      <c r="Y21" s="7">
        <v>0</v>
      </c>
    </row>
    <row r="22" spans="1:25" ht="51.6" customHeight="1" x14ac:dyDescent="0.2">
      <c r="A22" s="174"/>
      <c r="B22" s="174"/>
      <c r="C22" s="221"/>
      <c r="D22" s="176"/>
      <c r="E22" s="181"/>
      <c r="F22" s="223"/>
      <c r="G22" s="224"/>
      <c r="H22" s="176"/>
      <c r="I22" s="242"/>
      <c r="J22" s="242"/>
      <c r="K22" s="176"/>
      <c r="L22" s="48" t="s">
        <v>139</v>
      </c>
      <c r="M22" s="27" t="s">
        <v>51</v>
      </c>
      <c r="N22" s="42" t="s">
        <v>58</v>
      </c>
      <c r="O22" s="209"/>
      <c r="P22" s="208"/>
      <c r="Q22" s="59">
        <v>449930.11</v>
      </c>
      <c r="R22" s="60">
        <v>359944.08</v>
      </c>
      <c r="S22" s="32">
        <v>0.8</v>
      </c>
      <c r="T22" s="6">
        <v>80987.42</v>
      </c>
      <c r="U22" s="32">
        <v>0.18</v>
      </c>
      <c r="V22" s="6">
        <v>8998.61</v>
      </c>
      <c r="W22" s="55">
        <v>0.02</v>
      </c>
      <c r="X22" s="207"/>
      <c r="Y22" s="7">
        <v>0</v>
      </c>
    </row>
    <row r="23" spans="1:25" ht="51.6" customHeight="1" x14ac:dyDescent="0.2">
      <c r="A23" s="174"/>
      <c r="B23" s="174"/>
      <c r="C23" s="221"/>
      <c r="D23" s="176"/>
      <c r="E23" s="181"/>
      <c r="F23" s="223"/>
      <c r="G23" s="224"/>
      <c r="H23" s="176"/>
      <c r="I23" s="242"/>
      <c r="J23" s="242"/>
      <c r="K23" s="176"/>
      <c r="L23" s="48" t="s">
        <v>140</v>
      </c>
      <c r="M23" s="62" t="s">
        <v>52</v>
      </c>
      <c r="N23" s="57" t="s">
        <v>141</v>
      </c>
      <c r="O23" s="202"/>
      <c r="P23" s="204"/>
      <c r="Q23" s="63">
        <v>749700</v>
      </c>
      <c r="R23" s="64">
        <v>599760</v>
      </c>
      <c r="S23" s="55">
        <v>0.8</v>
      </c>
      <c r="T23" s="54">
        <v>134946</v>
      </c>
      <c r="U23" s="55">
        <v>0.18</v>
      </c>
      <c r="V23" s="54">
        <v>14994</v>
      </c>
      <c r="W23" s="55">
        <v>0.02</v>
      </c>
      <c r="X23" s="207"/>
      <c r="Y23" s="7">
        <v>0</v>
      </c>
    </row>
    <row r="24" spans="1:25" ht="177.75" customHeight="1" x14ac:dyDescent="0.2">
      <c r="A24" s="192">
        <v>4</v>
      </c>
      <c r="B24" s="192" t="s">
        <v>146</v>
      </c>
      <c r="C24" s="194" t="s">
        <v>147</v>
      </c>
      <c r="D24" s="168">
        <v>2</v>
      </c>
      <c r="E24" s="196">
        <v>2.7</v>
      </c>
      <c r="F24" s="215" t="s">
        <v>149</v>
      </c>
      <c r="G24" s="225" t="s">
        <v>150</v>
      </c>
      <c r="H24" s="168" t="s">
        <v>49</v>
      </c>
      <c r="I24" s="187" t="s">
        <v>151</v>
      </c>
      <c r="J24" s="187" t="s">
        <v>152</v>
      </c>
      <c r="K24" s="168" t="s">
        <v>93</v>
      </c>
      <c r="L24" s="48" t="s">
        <v>148</v>
      </c>
      <c r="M24" s="62" t="s">
        <v>52</v>
      </c>
      <c r="N24" s="57" t="s">
        <v>53</v>
      </c>
      <c r="O24" s="201" t="s">
        <v>115</v>
      </c>
      <c r="P24" s="203">
        <v>3492196.65</v>
      </c>
      <c r="Q24" s="65">
        <v>1749999.97</v>
      </c>
      <c r="R24" s="60">
        <v>1399999.97</v>
      </c>
      <c r="S24" s="23">
        <v>0.8</v>
      </c>
      <c r="T24" s="6">
        <v>315000</v>
      </c>
      <c r="U24" s="23">
        <v>0.18</v>
      </c>
      <c r="V24" s="6">
        <v>35000</v>
      </c>
      <c r="W24" s="23">
        <v>0.02</v>
      </c>
      <c r="X24" s="244">
        <f>P24</f>
        <v>3492196.65</v>
      </c>
      <c r="Y24" s="7">
        <v>0</v>
      </c>
    </row>
    <row r="25" spans="1:25" ht="129" customHeight="1" x14ac:dyDescent="0.2">
      <c r="A25" s="210"/>
      <c r="B25" s="210"/>
      <c r="C25" s="211"/>
      <c r="D25" s="169"/>
      <c r="E25" s="212"/>
      <c r="F25" s="216"/>
      <c r="G25" s="226"/>
      <c r="H25" s="169"/>
      <c r="I25" s="200"/>
      <c r="J25" s="200"/>
      <c r="K25" s="169"/>
      <c r="L25" s="48" t="s">
        <v>189</v>
      </c>
      <c r="M25" s="61" t="s">
        <v>51</v>
      </c>
      <c r="N25" s="57" t="s">
        <v>58</v>
      </c>
      <c r="O25" s="202"/>
      <c r="P25" s="204"/>
      <c r="Q25" s="65">
        <v>1742196.68</v>
      </c>
      <c r="R25" s="60">
        <v>1393757.34</v>
      </c>
      <c r="S25" s="23">
        <v>0.8</v>
      </c>
      <c r="T25" s="6">
        <v>313595.40000000002</v>
      </c>
      <c r="U25" s="23">
        <v>0.18</v>
      </c>
      <c r="V25" s="6">
        <v>34843.94</v>
      </c>
      <c r="W25" s="23">
        <v>0.02</v>
      </c>
      <c r="X25" s="244"/>
      <c r="Y25" s="7">
        <v>0</v>
      </c>
    </row>
    <row r="26" spans="1:25" ht="137.25" customHeight="1" x14ac:dyDescent="0.2">
      <c r="A26" s="192">
        <v>5</v>
      </c>
      <c r="B26" s="192" t="s">
        <v>161</v>
      </c>
      <c r="C26" s="194" t="s">
        <v>162</v>
      </c>
      <c r="D26" s="168">
        <v>2</v>
      </c>
      <c r="E26" s="196">
        <v>2.7</v>
      </c>
      <c r="F26" s="215" t="s">
        <v>163</v>
      </c>
      <c r="G26" s="190" t="s">
        <v>200</v>
      </c>
      <c r="H26" s="168" t="s">
        <v>156</v>
      </c>
      <c r="I26" s="187" t="s">
        <v>164</v>
      </c>
      <c r="J26" s="187" t="s">
        <v>165</v>
      </c>
      <c r="K26" s="168" t="s">
        <v>93</v>
      </c>
      <c r="L26" s="48" t="s">
        <v>188</v>
      </c>
      <c r="M26" s="66" t="s">
        <v>51</v>
      </c>
      <c r="N26" s="68" t="s">
        <v>58</v>
      </c>
      <c r="O26" s="201" t="s">
        <v>114</v>
      </c>
      <c r="P26" s="203">
        <v>666024.35</v>
      </c>
      <c r="Q26" s="59">
        <v>356255.16</v>
      </c>
      <c r="R26" s="69">
        <v>285004.12</v>
      </c>
      <c r="S26" s="23">
        <v>0.8</v>
      </c>
      <c r="T26" s="6">
        <v>64125.93</v>
      </c>
      <c r="U26" s="23">
        <v>0.18</v>
      </c>
      <c r="V26" s="6">
        <v>7125.11</v>
      </c>
      <c r="W26" s="23">
        <v>0.02</v>
      </c>
      <c r="X26" s="203">
        <v>666024.35</v>
      </c>
      <c r="Y26" s="70">
        <v>0</v>
      </c>
    </row>
    <row r="27" spans="1:25" ht="133.5" customHeight="1" x14ac:dyDescent="0.2">
      <c r="A27" s="193"/>
      <c r="B27" s="193"/>
      <c r="C27" s="195"/>
      <c r="D27" s="189"/>
      <c r="E27" s="197"/>
      <c r="F27" s="217"/>
      <c r="G27" s="191"/>
      <c r="H27" s="189"/>
      <c r="I27" s="188"/>
      <c r="J27" s="188"/>
      <c r="K27" s="189"/>
      <c r="L27" s="48" t="s">
        <v>187</v>
      </c>
      <c r="M27" s="66" t="s">
        <v>52</v>
      </c>
      <c r="N27" s="68" t="s">
        <v>53</v>
      </c>
      <c r="O27" s="209"/>
      <c r="P27" s="208"/>
      <c r="Q27" s="59">
        <v>239729.19</v>
      </c>
      <c r="R27" s="69">
        <v>191783.35</v>
      </c>
      <c r="S27" s="23">
        <v>0.8</v>
      </c>
      <c r="T27" s="45">
        <v>43151.25</v>
      </c>
      <c r="U27" s="23">
        <v>0.18</v>
      </c>
      <c r="V27" s="6">
        <v>4794.59</v>
      </c>
      <c r="W27" s="23">
        <v>0.02</v>
      </c>
      <c r="X27" s="208"/>
      <c r="Y27" s="70">
        <v>0</v>
      </c>
    </row>
    <row r="28" spans="1:25" ht="105.6" customHeight="1" x14ac:dyDescent="0.2">
      <c r="A28" s="210"/>
      <c r="B28" s="210"/>
      <c r="C28" s="211"/>
      <c r="D28" s="169"/>
      <c r="E28" s="212"/>
      <c r="F28" s="216"/>
      <c r="G28" s="214"/>
      <c r="H28" s="169"/>
      <c r="I28" s="200"/>
      <c r="J28" s="200"/>
      <c r="K28" s="169"/>
      <c r="L28" s="48" t="s">
        <v>186</v>
      </c>
      <c r="M28" s="66" t="s">
        <v>51</v>
      </c>
      <c r="N28" s="68" t="s">
        <v>58</v>
      </c>
      <c r="O28" s="202"/>
      <c r="P28" s="204"/>
      <c r="Q28" s="59">
        <v>70040</v>
      </c>
      <c r="R28" s="69">
        <v>56032</v>
      </c>
      <c r="S28" s="23">
        <v>0.8</v>
      </c>
      <c r="T28" s="6">
        <v>12607.2</v>
      </c>
      <c r="U28" s="23">
        <v>0.18</v>
      </c>
      <c r="V28" s="6">
        <v>1400.8</v>
      </c>
      <c r="W28" s="23">
        <v>0.02</v>
      </c>
      <c r="X28" s="204"/>
      <c r="Y28" s="70">
        <v>0</v>
      </c>
    </row>
    <row r="29" spans="1:25" ht="124.5" customHeight="1" x14ac:dyDescent="0.2">
      <c r="A29" s="192">
        <v>6</v>
      </c>
      <c r="B29" s="192" t="s">
        <v>153</v>
      </c>
      <c r="C29" s="194" t="s">
        <v>154</v>
      </c>
      <c r="D29" s="168">
        <v>2</v>
      </c>
      <c r="E29" s="196">
        <v>2.7</v>
      </c>
      <c r="F29" s="215" t="s">
        <v>155</v>
      </c>
      <c r="G29" s="190" t="s">
        <v>174</v>
      </c>
      <c r="H29" s="168" t="s">
        <v>156</v>
      </c>
      <c r="I29" s="187" t="s">
        <v>166</v>
      </c>
      <c r="J29" s="187" t="s">
        <v>167</v>
      </c>
      <c r="K29" s="168" t="s">
        <v>93</v>
      </c>
      <c r="L29" s="48" t="s">
        <v>157</v>
      </c>
      <c r="M29" s="67" t="s">
        <v>52</v>
      </c>
      <c r="N29" s="57" t="s">
        <v>53</v>
      </c>
      <c r="O29" s="201" t="s">
        <v>114</v>
      </c>
      <c r="P29" s="203">
        <v>733294.6</v>
      </c>
      <c r="Q29" s="65">
        <v>273360</v>
      </c>
      <c r="R29" s="60">
        <v>218688</v>
      </c>
      <c r="S29" s="23">
        <v>0.8</v>
      </c>
      <c r="T29" s="6">
        <v>49204.800000000003</v>
      </c>
      <c r="U29" s="23">
        <v>0.18</v>
      </c>
      <c r="V29" s="6">
        <v>5467.2</v>
      </c>
      <c r="W29" s="23">
        <v>0.02</v>
      </c>
      <c r="X29" s="205">
        <v>733294.6</v>
      </c>
      <c r="Y29" s="7">
        <v>0</v>
      </c>
    </row>
    <row r="30" spans="1:25" ht="123" customHeight="1" x14ac:dyDescent="0.2">
      <c r="A30" s="193"/>
      <c r="B30" s="193"/>
      <c r="C30" s="195"/>
      <c r="D30" s="189"/>
      <c r="E30" s="197"/>
      <c r="F30" s="217"/>
      <c r="G30" s="191"/>
      <c r="H30" s="189"/>
      <c r="I30" s="188"/>
      <c r="J30" s="188"/>
      <c r="K30" s="189"/>
      <c r="L30" s="48" t="s">
        <v>158</v>
      </c>
      <c r="M30" s="67" t="s">
        <v>51</v>
      </c>
      <c r="N30" s="68" t="s">
        <v>159</v>
      </c>
      <c r="O30" s="209"/>
      <c r="P30" s="208"/>
      <c r="Q30" s="65">
        <v>228370</v>
      </c>
      <c r="R30" s="60">
        <v>182696</v>
      </c>
      <c r="S30" s="23">
        <v>0.8</v>
      </c>
      <c r="T30" s="6">
        <v>41106.6</v>
      </c>
      <c r="U30" s="23">
        <v>0.18</v>
      </c>
      <c r="V30" s="6">
        <v>4567.3999999999996</v>
      </c>
      <c r="W30" s="23">
        <v>0.02</v>
      </c>
      <c r="X30" s="207"/>
      <c r="Y30" s="7">
        <v>0</v>
      </c>
    </row>
    <row r="31" spans="1:25" ht="91.15" customHeight="1" x14ac:dyDescent="0.2">
      <c r="A31" s="210"/>
      <c r="B31" s="210"/>
      <c r="C31" s="211"/>
      <c r="D31" s="169"/>
      <c r="E31" s="212"/>
      <c r="F31" s="216"/>
      <c r="G31" s="214"/>
      <c r="H31" s="169"/>
      <c r="I31" s="200"/>
      <c r="J31" s="200"/>
      <c r="K31" s="169"/>
      <c r="L31" s="48" t="s">
        <v>160</v>
      </c>
      <c r="M31" s="67" t="s">
        <v>51</v>
      </c>
      <c r="N31" s="68" t="s">
        <v>159</v>
      </c>
      <c r="O31" s="202"/>
      <c r="P31" s="204"/>
      <c r="Q31" s="65">
        <v>231564.6</v>
      </c>
      <c r="R31" s="60">
        <v>185251.68</v>
      </c>
      <c r="S31" s="23">
        <v>0.8</v>
      </c>
      <c r="T31" s="6">
        <v>41681.629999999997</v>
      </c>
      <c r="U31" s="23">
        <v>0.18</v>
      </c>
      <c r="V31" s="6">
        <v>4631.29</v>
      </c>
      <c r="W31" s="23">
        <v>0.02</v>
      </c>
      <c r="X31" s="206"/>
      <c r="Y31" s="7">
        <v>0</v>
      </c>
    </row>
    <row r="32" spans="1:25" ht="178.5" customHeight="1" x14ac:dyDescent="0.2">
      <c r="A32" s="192">
        <v>7</v>
      </c>
      <c r="B32" s="192" t="s">
        <v>168</v>
      </c>
      <c r="C32" s="194" t="s">
        <v>169</v>
      </c>
      <c r="D32" s="168">
        <v>2</v>
      </c>
      <c r="E32" s="196">
        <v>2.7</v>
      </c>
      <c r="F32" s="215" t="s">
        <v>170</v>
      </c>
      <c r="G32" s="190" t="s">
        <v>171</v>
      </c>
      <c r="H32" s="168" t="s">
        <v>172</v>
      </c>
      <c r="I32" s="187" t="s">
        <v>166</v>
      </c>
      <c r="J32" s="187" t="s">
        <v>175</v>
      </c>
      <c r="K32" s="168" t="s">
        <v>93</v>
      </c>
      <c r="L32" s="48" t="s">
        <v>184</v>
      </c>
      <c r="M32" s="72" t="s">
        <v>52</v>
      </c>
      <c r="N32" s="68" t="s">
        <v>53</v>
      </c>
      <c r="O32" s="201" t="s">
        <v>115</v>
      </c>
      <c r="P32" s="203">
        <v>3262618.48</v>
      </c>
      <c r="Q32" s="59">
        <v>1888861.34</v>
      </c>
      <c r="R32" s="69">
        <v>1511089.07</v>
      </c>
      <c r="S32" s="23">
        <v>0.8</v>
      </c>
      <c r="T32" s="6">
        <v>339995.04</v>
      </c>
      <c r="U32" s="23">
        <v>0.18</v>
      </c>
      <c r="V32" s="6">
        <v>37777.230000000003</v>
      </c>
      <c r="W32" s="23">
        <v>0.02</v>
      </c>
      <c r="X32" s="205">
        <f>P32+358062.2</f>
        <v>3620680.68</v>
      </c>
      <c r="Y32" s="73">
        <v>0</v>
      </c>
    </row>
    <row r="33" spans="1:25" ht="139.9" customHeight="1" x14ac:dyDescent="0.2">
      <c r="A33" s="210"/>
      <c r="B33" s="210"/>
      <c r="C33" s="211"/>
      <c r="D33" s="169"/>
      <c r="E33" s="212"/>
      <c r="F33" s="216"/>
      <c r="G33" s="214"/>
      <c r="H33" s="169"/>
      <c r="I33" s="200"/>
      <c r="J33" s="200"/>
      <c r="K33" s="169"/>
      <c r="L33" s="48" t="s">
        <v>183</v>
      </c>
      <c r="M33" s="72" t="s">
        <v>51</v>
      </c>
      <c r="N33" s="68" t="s">
        <v>173</v>
      </c>
      <c r="O33" s="202"/>
      <c r="P33" s="204"/>
      <c r="Q33" s="59">
        <v>1373757.14</v>
      </c>
      <c r="R33" s="69">
        <v>1099005.71</v>
      </c>
      <c r="S33" s="23">
        <v>0.8</v>
      </c>
      <c r="T33" s="6">
        <v>247276.29</v>
      </c>
      <c r="U33" s="23">
        <v>0.18</v>
      </c>
      <c r="V33" s="6">
        <v>27475.14</v>
      </c>
      <c r="W33" s="23">
        <v>0.02</v>
      </c>
      <c r="X33" s="206"/>
      <c r="Y33" s="70">
        <v>0</v>
      </c>
    </row>
    <row r="34" spans="1:25" ht="86.25" customHeight="1" x14ac:dyDescent="0.2">
      <c r="A34" s="192">
        <v>8</v>
      </c>
      <c r="B34" s="192" t="s">
        <v>176</v>
      </c>
      <c r="C34" s="194" t="s">
        <v>177</v>
      </c>
      <c r="D34" s="168">
        <v>2</v>
      </c>
      <c r="E34" s="196">
        <v>2.7</v>
      </c>
      <c r="F34" s="215" t="s">
        <v>178</v>
      </c>
      <c r="G34" s="190" t="s">
        <v>181</v>
      </c>
      <c r="H34" s="168" t="s">
        <v>156</v>
      </c>
      <c r="I34" s="187" t="s">
        <v>190</v>
      </c>
      <c r="J34" s="187" t="s">
        <v>191</v>
      </c>
      <c r="K34" s="168" t="s">
        <v>93</v>
      </c>
      <c r="L34" s="48" t="s">
        <v>182</v>
      </c>
      <c r="M34" s="74" t="s">
        <v>51</v>
      </c>
      <c r="N34" s="68" t="s">
        <v>100</v>
      </c>
      <c r="O34" s="201" t="s">
        <v>115</v>
      </c>
      <c r="P34" s="203">
        <v>362754.97</v>
      </c>
      <c r="Q34" s="59">
        <v>225304.46</v>
      </c>
      <c r="R34" s="69">
        <v>180243.56</v>
      </c>
      <c r="S34" s="23">
        <v>0.8</v>
      </c>
      <c r="T34" s="6">
        <v>40554.81</v>
      </c>
      <c r="U34" s="23">
        <v>0.18</v>
      </c>
      <c r="V34" s="6">
        <v>4506.09</v>
      </c>
      <c r="W34" s="23">
        <v>0.02</v>
      </c>
      <c r="X34" s="203">
        <v>362754.97</v>
      </c>
      <c r="Y34" s="70">
        <v>0</v>
      </c>
    </row>
    <row r="35" spans="1:25" ht="102.75" customHeight="1" x14ac:dyDescent="0.2">
      <c r="A35" s="193"/>
      <c r="B35" s="193"/>
      <c r="C35" s="195"/>
      <c r="D35" s="189"/>
      <c r="E35" s="197"/>
      <c r="F35" s="217"/>
      <c r="G35" s="191"/>
      <c r="H35" s="189"/>
      <c r="I35" s="188"/>
      <c r="J35" s="188"/>
      <c r="K35" s="189"/>
      <c r="L35" s="75" t="s">
        <v>185</v>
      </c>
      <c r="M35" s="74" t="s">
        <v>52</v>
      </c>
      <c r="N35" s="68" t="s">
        <v>179</v>
      </c>
      <c r="O35" s="209"/>
      <c r="P35" s="208"/>
      <c r="Q35" s="59">
        <v>65951.679999999993</v>
      </c>
      <c r="R35" s="69">
        <v>52761.34</v>
      </c>
      <c r="S35" s="23">
        <v>0.8</v>
      </c>
      <c r="T35" s="6">
        <v>11871.3</v>
      </c>
      <c r="U35" s="23">
        <v>0.18</v>
      </c>
      <c r="V35" s="6">
        <v>1319.04</v>
      </c>
      <c r="W35" s="23">
        <v>0.02</v>
      </c>
      <c r="X35" s="208"/>
      <c r="Y35" s="70">
        <v>0</v>
      </c>
    </row>
    <row r="36" spans="1:25" ht="76.900000000000006" customHeight="1" x14ac:dyDescent="0.2">
      <c r="A36" s="210"/>
      <c r="B36" s="210"/>
      <c r="C36" s="211"/>
      <c r="D36" s="169"/>
      <c r="E36" s="212"/>
      <c r="F36" s="216"/>
      <c r="G36" s="214"/>
      <c r="H36" s="169"/>
      <c r="I36" s="200"/>
      <c r="J36" s="200"/>
      <c r="K36" s="169"/>
      <c r="L36" s="48" t="s">
        <v>180</v>
      </c>
      <c r="M36" s="74" t="s">
        <v>52</v>
      </c>
      <c r="N36" s="68" t="s">
        <v>179</v>
      </c>
      <c r="O36" s="202"/>
      <c r="P36" s="204"/>
      <c r="Q36" s="59">
        <v>71498.83</v>
      </c>
      <c r="R36" s="69">
        <v>57199.06</v>
      </c>
      <c r="S36" s="23">
        <v>0.8</v>
      </c>
      <c r="T36" s="6">
        <v>12869.79</v>
      </c>
      <c r="U36" s="23">
        <v>0.18</v>
      </c>
      <c r="V36" s="6">
        <v>1429.98</v>
      </c>
      <c r="W36" s="23">
        <v>0.02</v>
      </c>
      <c r="X36" s="204"/>
      <c r="Y36" s="70">
        <v>0</v>
      </c>
    </row>
    <row r="37" spans="1:25" ht="149.25" customHeight="1" x14ac:dyDescent="0.2">
      <c r="A37" s="192">
        <v>9</v>
      </c>
      <c r="B37" s="192" t="s">
        <v>193</v>
      </c>
      <c r="C37" s="194" t="s">
        <v>194</v>
      </c>
      <c r="D37" s="168">
        <v>2</v>
      </c>
      <c r="E37" s="196">
        <v>2.7</v>
      </c>
      <c r="F37" s="198" t="s">
        <v>205</v>
      </c>
      <c r="G37" s="190" t="s">
        <v>201</v>
      </c>
      <c r="H37" s="168" t="s">
        <v>49</v>
      </c>
      <c r="I37" s="187" t="s">
        <v>203</v>
      </c>
      <c r="J37" s="187" t="s">
        <v>204</v>
      </c>
      <c r="K37" s="168" t="s">
        <v>93</v>
      </c>
      <c r="L37" s="48" t="s">
        <v>197</v>
      </c>
      <c r="M37" s="76" t="s">
        <v>51</v>
      </c>
      <c r="N37" s="68" t="s">
        <v>100</v>
      </c>
      <c r="O37" s="201" t="s">
        <v>115</v>
      </c>
      <c r="P37" s="203">
        <v>3340274.04</v>
      </c>
      <c r="Q37" s="59">
        <v>2793823.01</v>
      </c>
      <c r="R37" s="69">
        <v>2235058.4</v>
      </c>
      <c r="S37" s="23">
        <v>0.8</v>
      </c>
      <c r="T37" s="6">
        <v>502888.13</v>
      </c>
      <c r="U37" s="23">
        <v>0.18</v>
      </c>
      <c r="V37" s="6">
        <v>55876.480000000003</v>
      </c>
      <c r="W37" s="23">
        <v>0.02</v>
      </c>
      <c r="X37" s="205">
        <v>5159207.26</v>
      </c>
      <c r="Y37" s="73">
        <v>0</v>
      </c>
    </row>
    <row r="38" spans="1:25" ht="149.25" customHeight="1" x14ac:dyDescent="0.2">
      <c r="A38" s="210"/>
      <c r="B38" s="210"/>
      <c r="C38" s="211"/>
      <c r="D38" s="169"/>
      <c r="E38" s="212"/>
      <c r="F38" s="213"/>
      <c r="G38" s="214"/>
      <c r="H38" s="169"/>
      <c r="I38" s="200"/>
      <c r="J38" s="200"/>
      <c r="K38" s="169"/>
      <c r="L38" s="48" t="s">
        <v>198</v>
      </c>
      <c r="M38" s="76" t="s">
        <v>52</v>
      </c>
      <c r="N38" s="77" t="s">
        <v>179</v>
      </c>
      <c r="O38" s="202"/>
      <c r="P38" s="204"/>
      <c r="Q38" s="59">
        <v>546451.03</v>
      </c>
      <c r="R38" s="69">
        <v>437160.82</v>
      </c>
      <c r="S38" s="23">
        <v>0.8</v>
      </c>
      <c r="T38" s="6">
        <v>98361.19</v>
      </c>
      <c r="U38" s="23">
        <v>0.18</v>
      </c>
      <c r="V38" s="6">
        <v>10929.02</v>
      </c>
      <c r="W38" s="23">
        <v>0.02</v>
      </c>
      <c r="X38" s="206"/>
      <c r="Y38" s="70">
        <v>0</v>
      </c>
    </row>
    <row r="39" spans="1:25" ht="181.5" customHeight="1" x14ac:dyDescent="0.2">
      <c r="A39" s="192">
        <v>10</v>
      </c>
      <c r="B39" s="192" t="s">
        <v>195</v>
      </c>
      <c r="C39" s="194" t="s">
        <v>196</v>
      </c>
      <c r="D39" s="168">
        <v>2</v>
      </c>
      <c r="E39" s="196">
        <v>2.7</v>
      </c>
      <c r="F39" s="198" t="s">
        <v>206</v>
      </c>
      <c r="G39" s="190" t="s">
        <v>202</v>
      </c>
      <c r="H39" s="168" t="s">
        <v>49</v>
      </c>
      <c r="I39" s="187" t="s">
        <v>203</v>
      </c>
      <c r="J39" s="187" t="s">
        <v>204</v>
      </c>
      <c r="K39" s="168" t="s">
        <v>93</v>
      </c>
      <c r="L39" s="48" t="s">
        <v>199</v>
      </c>
      <c r="M39" s="76" t="s">
        <v>52</v>
      </c>
      <c r="N39" s="78" t="s">
        <v>179</v>
      </c>
      <c r="O39" s="201" t="s">
        <v>115</v>
      </c>
      <c r="P39" s="203">
        <v>3302627.03</v>
      </c>
      <c r="Q39" s="59">
        <v>1267160.4099999999</v>
      </c>
      <c r="R39" s="69">
        <v>1013728.32</v>
      </c>
      <c r="S39" s="23">
        <v>0.8</v>
      </c>
      <c r="T39" s="6">
        <v>228088.88</v>
      </c>
      <c r="U39" s="23">
        <v>0.18</v>
      </c>
      <c r="V39" s="6">
        <v>25343.21</v>
      </c>
      <c r="W39" s="23">
        <v>0.02</v>
      </c>
      <c r="X39" s="205">
        <v>4637617.63</v>
      </c>
      <c r="Y39" s="73">
        <v>0</v>
      </c>
    </row>
    <row r="40" spans="1:25" ht="141.75" customHeight="1" x14ac:dyDescent="0.2">
      <c r="A40" s="193"/>
      <c r="B40" s="193"/>
      <c r="C40" s="195"/>
      <c r="D40" s="189"/>
      <c r="E40" s="197"/>
      <c r="F40" s="199"/>
      <c r="G40" s="191"/>
      <c r="H40" s="189"/>
      <c r="I40" s="188"/>
      <c r="J40" s="188"/>
      <c r="K40" s="189"/>
      <c r="L40" s="44" t="s">
        <v>197</v>
      </c>
      <c r="M40" s="159" t="s">
        <v>51</v>
      </c>
      <c r="N40" s="160" t="s">
        <v>100</v>
      </c>
      <c r="O40" s="209"/>
      <c r="P40" s="208"/>
      <c r="Q40" s="63">
        <v>2035466.62</v>
      </c>
      <c r="R40" s="161">
        <v>1628373.29</v>
      </c>
      <c r="S40" s="55">
        <v>0.8</v>
      </c>
      <c r="T40" s="54">
        <v>366383.99</v>
      </c>
      <c r="U40" s="55">
        <v>0.18</v>
      </c>
      <c r="V40" s="54">
        <v>40709.339999999997</v>
      </c>
      <c r="W40" s="55">
        <v>0.02</v>
      </c>
      <c r="X40" s="207"/>
      <c r="Y40" s="162">
        <v>0</v>
      </c>
    </row>
    <row r="41" spans="1:25" ht="148.5" customHeight="1" x14ac:dyDescent="0.2">
      <c r="A41" s="174">
        <v>11</v>
      </c>
      <c r="B41" s="174" t="s">
        <v>436</v>
      </c>
      <c r="C41" s="175" t="s">
        <v>437</v>
      </c>
      <c r="D41" s="176">
        <v>2</v>
      </c>
      <c r="E41" s="181">
        <v>2.7</v>
      </c>
      <c r="F41" s="175" t="s">
        <v>438</v>
      </c>
      <c r="G41" s="224" t="s">
        <v>439</v>
      </c>
      <c r="H41" s="176" t="s">
        <v>172</v>
      </c>
      <c r="I41" s="242" t="s">
        <v>441</v>
      </c>
      <c r="J41" s="242" t="s">
        <v>442</v>
      </c>
      <c r="K41" s="176" t="s">
        <v>93</v>
      </c>
      <c r="L41" s="84" t="s">
        <v>370</v>
      </c>
      <c r="M41" s="79" t="s">
        <v>51</v>
      </c>
      <c r="N41" s="80" t="s">
        <v>227</v>
      </c>
      <c r="O41" s="258" t="s">
        <v>115</v>
      </c>
      <c r="P41" s="179">
        <f>Q41+Q42+Q43</f>
        <v>2533544.66</v>
      </c>
      <c r="Q41" s="158">
        <v>1919375</v>
      </c>
      <c r="R41" s="6">
        <v>1535500</v>
      </c>
      <c r="S41" s="23">
        <v>0.8</v>
      </c>
      <c r="T41" s="6">
        <v>345487.5</v>
      </c>
      <c r="U41" s="21">
        <v>0.18</v>
      </c>
      <c r="V41" s="6">
        <v>38387.5</v>
      </c>
      <c r="W41" s="21">
        <v>0.02</v>
      </c>
      <c r="X41" s="179">
        <f>P41+6260.48</f>
        <v>2539805.14</v>
      </c>
      <c r="Y41" s="73">
        <v>0</v>
      </c>
    </row>
    <row r="42" spans="1:25" ht="148.5" customHeight="1" x14ac:dyDescent="0.2">
      <c r="A42" s="174"/>
      <c r="B42" s="174"/>
      <c r="C42" s="175"/>
      <c r="D42" s="176"/>
      <c r="E42" s="181"/>
      <c r="F42" s="175"/>
      <c r="G42" s="224"/>
      <c r="H42" s="176"/>
      <c r="I42" s="242"/>
      <c r="J42" s="242"/>
      <c r="K42" s="176"/>
      <c r="L42" s="84" t="s">
        <v>372</v>
      </c>
      <c r="M42" s="79" t="s">
        <v>52</v>
      </c>
      <c r="N42" s="80" t="s">
        <v>276</v>
      </c>
      <c r="O42" s="258"/>
      <c r="P42" s="179"/>
      <c r="Q42" s="158">
        <v>603669.66</v>
      </c>
      <c r="R42" s="6">
        <v>482935.72</v>
      </c>
      <c r="S42" s="23">
        <v>0.8</v>
      </c>
      <c r="T42" s="6">
        <v>108660.54</v>
      </c>
      <c r="U42" s="21">
        <v>0.18</v>
      </c>
      <c r="V42" s="6">
        <v>12073.4</v>
      </c>
      <c r="W42" s="21">
        <v>0.02</v>
      </c>
      <c r="X42" s="179"/>
      <c r="Y42" s="73">
        <v>0</v>
      </c>
    </row>
    <row r="43" spans="1:25" ht="148.5" customHeight="1" x14ac:dyDescent="0.2">
      <c r="A43" s="174"/>
      <c r="B43" s="174"/>
      <c r="C43" s="175"/>
      <c r="D43" s="176"/>
      <c r="E43" s="181"/>
      <c r="F43" s="175"/>
      <c r="G43" s="224"/>
      <c r="H43" s="176"/>
      <c r="I43" s="242"/>
      <c r="J43" s="242"/>
      <c r="K43" s="176"/>
      <c r="L43" s="84" t="s">
        <v>373</v>
      </c>
      <c r="M43" s="79" t="s">
        <v>51</v>
      </c>
      <c r="N43" s="80" t="s">
        <v>227</v>
      </c>
      <c r="O43" s="258"/>
      <c r="P43" s="179"/>
      <c r="Q43" s="158">
        <v>10500</v>
      </c>
      <c r="R43" s="6">
        <v>8400</v>
      </c>
      <c r="S43" s="23">
        <v>0.8</v>
      </c>
      <c r="T43" s="6">
        <v>1890</v>
      </c>
      <c r="U43" s="21">
        <v>0.18</v>
      </c>
      <c r="V43" s="6">
        <v>210</v>
      </c>
      <c r="W43" s="21">
        <v>0.02</v>
      </c>
      <c r="X43" s="179"/>
      <c r="Y43" s="73">
        <v>0</v>
      </c>
    </row>
    <row r="44" spans="1:25" s="132" customFormat="1" ht="16.5" x14ac:dyDescent="0.2">
      <c r="A44" s="248" t="s">
        <v>412</v>
      </c>
      <c r="B44" s="249"/>
      <c r="C44" s="249"/>
      <c r="D44" s="249"/>
      <c r="E44" s="249"/>
      <c r="F44" s="249"/>
      <c r="G44" s="249"/>
      <c r="H44" s="249"/>
      <c r="I44" s="249"/>
      <c r="J44" s="249"/>
      <c r="K44" s="249"/>
      <c r="L44" s="249"/>
      <c r="M44" s="249"/>
      <c r="N44" s="249"/>
      <c r="O44" s="250"/>
      <c r="P44" s="135">
        <f>P39+P37+P34+P32+P29+P26+P24+P20+P18+P16+P41</f>
        <v>27242823.640000001</v>
      </c>
      <c r="Q44" s="138">
        <f>SUM(Q15:Q43)</f>
        <v>27242823.639999997</v>
      </c>
      <c r="R44" s="138">
        <f>SUM(R15:R43)</f>
        <v>21794258.819999997</v>
      </c>
      <c r="S44" s="163">
        <f>S40</f>
        <v>0.8</v>
      </c>
      <c r="T44" s="138">
        <f>SUM(T15:T43)</f>
        <v>4903708.2629999993</v>
      </c>
      <c r="U44" s="163">
        <f>U40</f>
        <v>0.18</v>
      </c>
      <c r="V44" s="138">
        <f>SUM(V15:V43)</f>
        <v>544856.55240000004</v>
      </c>
      <c r="W44" s="163">
        <f>W40</f>
        <v>0.02</v>
      </c>
      <c r="X44" s="138">
        <f>X39+X37+X34+X32+X29+X26+X24+X20+X18+X16+X41</f>
        <v>30949561.710000001</v>
      </c>
      <c r="Y44" s="139">
        <f>SUM(Y16:Y40)</f>
        <v>0</v>
      </c>
    </row>
    <row r="45" spans="1:25" s="132" customFormat="1" ht="28.5" customHeight="1" x14ac:dyDescent="0.2">
      <c r="A45" s="251" t="s">
        <v>79</v>
      </c>
      <c r="B45" s="252"/>
      <c r="C45" s="252"/>
      <c r="D45" s="252"/>
      <c r="E45" s="252"/>
      <c r="F45" s="252"/>
      <c r="G45" s="252"/>
      <c r="H45" s="252"/>
      <c r="I45" s="252"/>
      <c r="J45" s="252"/>
      <c r="K45" s="252"/>
      <c r="L45" s="252"/>
      <c r="M45" s="252"/>
      <c r="N45" s="252"/>
      <c r="O45" s="253"/>
      <c r="P45" s="136">
        <f>SUM(P44+P14)</f>
        <v>51573502.900000006</v>
      </c>
      <c r="Q45" s="136">
        <f>Q44+Q14</f>
        <v>51573502.899999999</v>
      </c>
      <c r="R45" s="136">
        <f t="shared" ref="R45:V45" si="0">R44+R14</f>
        <v>41258802.219999999</v>
      </c>
      <c r="S45" s="137">
        <f>S40</f>
        <v>0.8</v>
      </c>
      <c r="T45" s="136">
        <f t="shared" si="0"/>
        <v>9282755.5429999996</v>
      </c>
      <c r="U45" s="137">
        <f>U44</f>
        <v>0.18</v>
      </c>
      <c r="V45" s="136">
        <f t="shared" si="0"/>
        <v>1031945.1324</v>
      </c>
      <c r="W45" s="137">
        <f>W44</f>
        <v>0.02</v>
      </c>
      <c r="X45" s="136">
        <f>X44+X14</f>
        <v>57762029.010000005</v>
      </c>
      <c r="Y45" s="136">
        <f>SUM(Y16:Y40)</f>
        <v>0</v>
      </c>
    </row>
    <row r="46" spans="1:25" ht="67.5" customHeight="1" x14ac:dyDescent="0.2">
      <c r="P46" s="5"/>
      <c r="Q46" s="5"/>
      <c r="R46" s="5"/>
    </row>
    <row r="47" spans="1:25" ht="16.5" x14ac:dyDescent="0.3">
      <c r="A47" s="177" t="s">
        <v>440</v>
      </c>
      <c r="B47" s="178"/>
      <c r="C47" s="178"/>
      <c r="D47" s="178"/>
      <c r="E47" s="178"/>
      <c r="F47" s="178"/>
      <c r="G47" s="178"/>
      <c r="H47" s="178"/>
      <c r="I47" s="178"/>
      <c r="J47" s="178"/>
      <c r="K47" s="178"/>
      <c r="L47" s="178"/>
      <c r="M47" s="178"/>
      <c r="N47" s="178"/>
      <c r="O47" s="178"/>
      <c r="P47" s="178"/>
      <c r="Q47" s="178"/>
      <c r="R47" s="178"/>
      <c r="S47" s="178"/>
      <c r="T47" s="178"/>
      <c r="U47" s="178"/>
      <c r="V47" s="178"/>
      <c r="W47" s="178"/>
      <c r="X47" s="17"/>
    </row>
    <row r="48" spans="1:25" ht="84" customHeight="1" x14ac:dyDescent="0.2">
      <c r="B48" s="10"/>
      <c r="C48" s="11"/>
      <c r="D48" s="11"/>
      <c r="E48" s="11"/>
      <c r="F48" s="12"/>
      <c r="G48" s="12"/>
    </row>
    <row r="49" spans="2:20" x14ac:dyDescent="0.2">
      <c r="C49" s="11"/>
      <c r="D49" s="11"/>
      <c r="E49" s="11"/>
      <c r="F49" s="12"/>
      <c r="G49" s="12"/>
    </row>
    <row r="50" spans="2:20" ht="15" x14ac:dyDescent="0.25">
      <c r="B50" s="9"/>
      <c r="C50" s="11"/>
      <c r="D50" s="11"/>
      <c r="E50" s="11"/>
      <c r="F50" s="12"/>
      <c r="G50" s="12"/>
      <c r="P50" s="14"/>
      <c r="Q50" s="14"/>
    </row>
    <row r="51" spans="2:20" x14ac:dyDescent="0.2">
      <c r="C51" s="11"/>
      <c r="D51" s="11"/>
      <c r="E51" s="11"/>
      <c r="F51" s="12"/>
      <c r="G51" s="12"/>
    </row>
    <row r="52" spans="2:20" x14ac:dyDescent="0.2">
      <c r="C52" s="11"/>
      <c r="D52" s="11"/>
      <c r="E52" s="11"/>
      <c r="F52" s="12"/>
      <c r="G52" s="12"/>
    </row>
    <row r="54" spans="2:20" x14ac:dyDescent="0.2">
      <c r="T54" s="5"/>
    </row>
  </sheetData>
  <autoFilter ref="A2:Y3">
    <filterColumn colId="12" showButton="0"/>
  </autoFilter>
  <mergeCells count="192">
    <mergeCell ref="J41:J43"/>
    <mergeCell ref="K41:K43"/>
    <mergeCell ref="O41:O43"/>
    <mergeCell ref="P41:P43"/>
    <mergeCell ref="X41:X43"/>
    <mergeCell ref="A41:A43"/>
    <mergeCell ref="B41:B43"/>
    <mergeCell ref="C41:C43"/>
    <mergeCell ref="D41:D43"/>
    <mergeCell ref="E41:E43"/>
    <mergeCell ref="F41:F43"/>
    <mergeCell ref="G41:G43"/>
    <mergeCell ref="H41:H43"/>
    <mergeCell ref="I41:I43"/>
    <mergeCell ref="C24:C25"/>
    <mergeCell ref="D24:D25"/>
    <mergeCell ref="E24:E25"/>
    <mergeCell ref="A7:Y7"/>
    <mergeCell ref="A44:O44"/>
    <mergeCell ref="A45:O45"/>
    <mergeCell ref="A14:O14"/>
    <mergeCell ref="A15:Y15"/>
    <mergeCell ref="J34:J36"/>
    <mergeCell ref="O34:O36"/>
    <mergeCell ref="K34:K36"/>
    <mergeCell ref="P34:P36"/>
    <mergeCell ref="X34:X36"/>
    <mergeCell ref="A34:A36"/>
    <mergeCell ref="B34:B36"/>
    <mergeCell ref="C34:C36"/>
    <mergeCell ref="D34:D36"/>
    <mergeCell ref="E34:E36"/>
    <mergeCell ref="F34:F36"/>
    <mergeCell ref="G34:G36"/>
    <mergeCell ref="H34:H36"/>
    <mergeCell ref="I34:I36"/>
    <mergeCell ref="X18:X19"/>
    <mergeCell ref="F18:F19"/>
    <mergeCell ref="A26:A28"/>
    <mergeCell ref="B26:B28"/>
    <mergeCell ref="C26:C28"/>
    <mergeCell ref="D26:D28"/>
    <mergeCell ref="E26:E28"/>
    <mergeCell ref="F26:F28"/>
    <mergeCell ref="G26:G28"/>
    <mergeCell ref="H26:H28"/>
    <mergeCell ref="I26:I28"/>
    <mergeCell ref="K26:K28"/>
    <mergeCell ref="O26:O28"/>
    <mergeCell ref="P26:P28"/>
    <mergeCell ref="X26:X28"/>
    <mergeCell ref="X20:X23"/>
    <mergeCell ref="I20:I23"/>
    <mergeCell ref="J20:J23"/>
    <mergeCell ref="K20:K23"/>
    <mergeCell ref="P16:P17"/>
    <mergeCell ref="K18:K19"/>
    <mergeCell ref="O18:O19"/>
    <mergeCell ref="P18:P19"/>
    <mergeCell ref="X16:X17"/>
    <mergeCell ref="O16:O17"/>
    <mergeCell ref="K16:K17"/>
    <mergeCell ref="O20:O23"/>
    <mergeCell ref="P20:P23"/>
    <mergeCell ref="X24:X25"/>
    <mergeCell ref="J18:J19"/>
    <mergeCell ref="J26:J28"/>
    <mergeCell ref="I18:I19"/>
    <mergeCell ref="F16:F17"/>
    <mergeCell ref="G16:G17"/>
    <mergeCell ref="H16:H17"/>
    <mergeCell ref="I16:I17"/>
    <mergeCell ref="J16:J17"/>
    <mergeCell ref="A18:A19"/>
    <mergeCell ref="B18:B19"/>
    <mergeCell ref="C18:C19"/>
    <mergeCell ref="D18:D19"/>
    <mergeCell ref="E18:E19"/>
    <mergeCell ref="A16:A17"/>
    <mergeCell ref="B16:B17"/>
    <mergeCell ref="C16:C17"/>
    <mergeCell ref="D16:D17"/>
    <mergeCell ref="E16:E17"/>
    <mergeCell ref="G18:G19"/>
    <mergeCell ref="H18:H19"/>
    <mergeCell ref="A1:U1"/>
    <mergeCell ref="A2:A3"/>
    <mergeCell ref="B2:B3"/>
    <mergeCell ref="C2:C3"/>
    <mergeCell ref="D2:D3"/>
    <mergeCell ref="E2:E3"/>
    <mergeCell ref="F2:F3"/>
    <mergeCell ref="G2:G3"/>
    <mergeCell ref="H2:H3"/>
    <mergeCell ref="I2:I3"/>
    <mergeCell ref="X2:X3"/>
    <mergeCell ref="Y2:Y3"/>
    <mergeCell ref="A8:A13"/>
    <mergeCell ref="B8:B13"/>
    <mergeCell ref="C8:C13"/>
    <mergeCell ref="D8:D13"/>
    <mergeCell ref="E8:E13"/>
    <mergeCell ref="F8:F13"/>
    <mergeCell ref="G8:G13"/>
    <mergeCell ref="H8:H13"/>
    <mergeCell ref="J2:J3"/>
    <mergeCell ref="K2:K3"/>
    <mergeCell ref="L2:L3"/>
    <mergeCell ref="M2:N2"/>
    <mergeCell ref="O2:O3"/>
    <mergeCell ref="P2:W2"/>
    <mergeCell ref="X8:X13"/>
    <mergeCell ref="A47:W47"/>
    <mergeCell ref="I8:I13"/>
    <mergeCell ref="J8:J13"/>
    <mergeCell ref="K8:K13"/>
    <mergeCell ref="O8:O13"/>
    <mergeCell ref="P8:P13"/>
    <mergeCell ref="A20:A23"/>
    <mergeCell ref="B20:B23"/>
    <mergeCell ref="C20:C23"/>
    <mergeCell ref="D20:D23"/>
    <mergeCell ref="E20:E23"/>
    <mergeCell ref="F20:F23"/>
    <mergeCell ref="G20:G23"/>
    <mergeCell ref="H20:H23"/>
    <mergeCell ref="K24:K25"/>
    <mergeCell ref="O24:O25"/>
    <mergeCell ref="P24:P25"/>
    <mergeCell ref="F24:F25"/>
    <mergeCell ref="G24:G25"/>
    <mergeCell ref="H24:H25"/>
    <mergeCell ref="I24:I25"/>
    <mergeCell ref="J24:J25"/>
    <mergeCell ref="A24:A25"/>
    <mergeCell ref="B24:B25"/>
    <mergeCell ref="J29:J31"/>
    <mergeCell ref="K29:K31"/>
    <mergeCell ref="O29:O31"/>
    <mergeCell ref="P29:P31"/>
    <mergeCell ref="X29:X31"/>
    <mergeCell ref="A29:A31"/>
    <mergeCell ref="B29:B31"/>
    <mergeCell ref="C29:C31"/>
    <mergeCell ref="D29:D31"/>
    <mergeCell ref="E29:E31"/>
    <mergeCell ref="F29:F31"/>
    <mergeCell ref="G29:G31"/>
    <mergeCell ref="H29:H31"/>
    <mergeCell ref="I29:I31"/>
    <mergeCell ref="J32:J33"/>
    <mergeCell ref="K32:K33"/>
    <mergeCell ref="O32:O33"/>
    <mergeCell ref="P32:P33"/>
    <mergeCell ref="X32:X33"/>
    <mergeCell ref="A32:A33"/>
    <mergeCell ref="B32:B33"/>
    <mergeCell ref="C32:C33"/>
    <mergeCell ref="D32:D33"/>
    <mergeCell ref="E32:E33"/>
    <mergeCell ref="F32:F33"/>
    <mergeCell ref="G32:G33"/>
    <mergeCell ref="H32:H33"/>
    <mergeCell ref="I32:I33"/>
    <mergeCell ref="A37:A38"/>
    <mergeCell ref="B37:B38"/>
    <mergeCell ref="C37:C38"/>
    <mergeCell ref="D37:D38"/>
    <mergeCell ref="E37:E38"/>
    <mergeCell ref="F37:F38"/>
    <mergeCell ref="G37:G38"/>
    <mergeCell ref="H37:H38"/>
    <mergeCell ref="I37:I38"/>
    <mergeCell ref="J37:J38"/>
    <mergeCell ref="K37:K38"/>
    <mergeCell ref="O37:O38"/>
    <mergeCell ref="P37:P38"/>
    <mergeCell ref="X37:X38"/>
    <mergeCell ref="X39:X40"/>
    <mergeCell ref="P39:P40"/>
    <mergeCell ref="O39:O40"/>
    <mergeCell ref="K39:K40"/>
    <mergeCell ref="J39:J40"/>
    <mergeCell ref="I39:I40"/>
    <mergeCell ref="H39:H40"/>
    <mergeCell ref="G39:G40"/>
    <mergeCell ref="A39:A40"/>
    <mergeCell ref="B39:B40"/>
    <mergeCell ref="C39:C40"/>
    <mergeCell ref="D39:D40"/>
    <mergeCell ref="E39:E40"/>
    <mergeCell ref="F39:F40"/>
  </mergeCells>
  <pageMargins left="0.11811023622047245" right="0.11811023622047245" top="1.0431818181818182" bottom="0.51181102362204722" header="0.55118110236220474" footer="0.31496062992125984"/>
  <pageSetup paperSize="9" scale="29" fitToHeight="0" orientation="landscape" r:id="rId1"/>
  <headerFooter>
    <oddFooter>&amp;C&amp;"Trebuchet MS,Bold"Interreg VI-A Romania-Bulgaria&amp;R&amp;P/&amp;N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pageSetUpPr fitToPage="1"/>
  </sheetPr>
  <dimension ref="A1:Y82"/>
  <sheetViews>
    <sheetView view="pageBreakPreview" topLeftCell="A61" zoomScale="70" zoomScaleNormal="85" zoomScaleSheetLayoutView="70" zoomScalePageLayoutView="70" workbookViewId="0">
      <selection activeCell="G39" sqref="G39:G40"/>
    </sheetView>
  </sheetViews>
  <sheetFormatPr defaultRowHeight="12.75" x14ac:dyDescent="0.2"/>
  <cols>
    <col min="1" max="1" width="9.28515625" style="1" customWidth="1"/>
    <col min="2" max="2" width="13.28515625" style="1" customWidth="1"/>
    <col min="3" max="3" width="38.85546875" style="2" customWidth="1"/>
    <col min="4" max="4" width="14.7109375" style="2" customWidth="1"/>
    <col min="5" max="5" width="13.7109375" style="2" customWidth="1"/>
    <col min="6" max="6" width="30.7109375" style="3" customWidth="1"/>
    <col min="7" max="7" width="41.28515625" style="3" customWidth="1"/>
    <col min="8" max="8" width="21.28515625" style="1" customWidth="1"/>
    <col min="9" max="9" width="13.5703125" style="1" customWidth="1"/>
    <col min="10" max="10" width="14.140625" style="1" customWidth="1"/>
    <col min="11" max="11" width="15.7109375" style="1" customWidth="1"/>
    <col min="12" max="12" width="26.5703125" style="4" customWidth="1"/>
    <col min="13" max="13" width="12.85546875" style="1" customWidth="1"/>
    <col min="14" max="14" width="16.28515625" style="1" customWidth="1"/>
    <col min="15" max="15" width="20.5703125" style="1" customWidth="1"/>
    <col min="16" max="16" width="15.5703125" style="1" customWidth="1"/>
    <col min="17" max="17" width="23" style="1" customWidth="1"/>
    <col min="18" max="18" width="17.5703125" style="1" customWidth="1"/>
    <col min="19" max="19" width="8.140625" style="1" customWidth="1"/>
    <col min="20" max="20" width="14.7109375" style="1" customWidth="1"/>
    <col min="21" max="21" width="13.42578125" style="1" customWidth="1"/>
    <col min="22" max="22" width="12.42578125" style="1" customWidth="1"/>
    <col min="23" max="23" width="12.140625" style="1" customWidth="1"/>
    <col min="24" max="24" width="21.85546875" style="1" customWidth="1"/>
    <col min="25" max="25" width="14" style="1" bestFit="1" customWidth="1"/>
    <col min="26" max="261" width="8.85546875" style="1"/>
    <col min="262" max="262" width="11.28515625" style="1" customWidth="1"/>
    <col min="263" max="263" width="19.42578125" style="1" customWidth="1"/>
    <col min="264" max="264" width="38.85546875" style="1" customWidth="1"/>
    <col min="265" max="265" width="34" style="1" customWidth="1"/>
    <col min="266" max="266" width="22.5703125" style="1" customWidth="1"/>
    <col min="267" max="267" width="13.5703125" style="1" customWidth="1"/>
    <col min="268" max="268" width="14.140625" style="1" customWidth="1"/>
    <col min="269" max="269" width="26.5703125" style="1" customWidth="1"/>
    <col min="270" max="270" width="12.85546875" style="1" customWidth="1"/>
    <col min="271" max="271" width="16.28515625" style="1" customWidth="1"/>
    <col min="272" max="272" width="18.42578125" style="1" customWidth="1"/>
    <col min="273" max="273" width="20.7109375" style="1" customWidth="1"/>
    <col min="274" max="274" width="25.140625" style="1" customWidth="1"/>
    <col min="275" max="275" width="10.140625" style="1" customWidth="1"/>
    <col min="276" max="276" width="22.140625" style="1" customWidth="1"/>
    <col min="277" max="277" width="19.5703125" style="1" customWidth="1"/>
    <col min="278" max="278" width="21.85546875" style="1" customWidth="1"/>
    <col min="279" max="279" width="16.140625" style="1" customWidth="1"/>
    <col min="280" max="280" width="24.140625" style="1" customWidth="1"/>
    <col min="281" max="281" width="14" style="1" bestFit="1" customWidth="1"/>
    <col min="282" max="517" width="8.85546875" style="1"/>
    <col min="518" max="518" width="11.28515625" style="1" customWidth="1"/>
    <col min="519" max="519" width="19.42578125" style="1" customWidth="1"/>
    <col min="520" max="520" width="38.85546875" style="1" customWidth="1"/>
    <col min="521" max="521" width="34" style="1" customWidth="1"/>
    <col min="522" max="522" width="22.5703125" style="1" customWidth="1"/>
    <col min="523" max="523" width="13.5703125" style="1" customWidth="1"/>
    <col min="524" max="524" width="14.140625" style="1" customWidth="1"/>
    <col min="525" max="525" width="26.5703125" style="1" customWidth="1"/>
    <col min="526" max="526" width="12.85546875" style="1" customWidth="1"/>
    <col min="527" max="527" width="16.28515625" style="1" customWidth="1"/>
    <col min="528" max="528" width="18.42578125" style="1" customWidth="1"/>
    <col min="529" max="529" width="20.7109375" style="1" customWidth="1"/>
    <col min="530" max="530" width="25.140625" style="1" customWidth="1"/>
    <col min="531" max="531" width="10.140625" style="1" customWidth="1"/>
    <col min="532" max="532" width="22.140625" style="1" customWidth="1"/>
    <col min="533" max="533" width="19.5703125" style="1" customWidth="1"/>
    <col min="534" max="534" width="21.85546875" style="1" customWidth="1"/>
    <col min="535" max="535" width="16.140625" style="1" customWidth="1"/>
    <col min="536" max="536" width="24.140625" style="1" customWidth="1"/>
    <col min="537" max="537" width="14" style="1" bestFit="1" customWidth="1"/>
    <col min="538" max="773" width="8.85546875" style="1"/>
    <col min="774" max="774" width="11.28515625" style="1" customWidth="1"/>
    <col min="775" max="775" width="19.42578125" style="1" customWidth="1"/>
    <col min="776" max="776" width="38.85546875" style="1" customWidth="1"/>
    <col min="777" max="777" width="34" style="1" customWidth="1"/>
    <col min="778" max="778" width="22.5703125" style="1" customWidth="1"/>
    <col min="779" max="779" width="13.5703125" style="1" customWidth="1"/>
    <col min="780" max="780" width="14.140625" style="1" customWidth="1"/>
    <col min="781" max="781" width="26.5703125" style="1" customWidth="1"/>
    <col min="782" max="782" width="12.85546875" style="1" customWidth="1"/>
    <col min="783" max="783" width="16.28515625" style="1" customWidth="1"/>
    <col min="784" max="784" width="18.42578125" style="1" customWidth="1"/>
    <col min="785" max="785" width="20.7109375" style="1" customWidth="1"/>
    <col min="786" max="786" width="25.140625" style="1" customWidth="1"/>
    <col min="787" max="787" width="10.140625" style="1" customWidth="1"/>
    <col min="788" max="788" width="22.140625" style="1" customWidth="1"/>
    <col min="789" max="789" width="19.5703125" style="1" customWidth="1"/>
    <col min="790" max="790" width="21.85546875" style="1" customWidth="1"/>
    <col min="791" max="791" width="16.140625" style="1" customWidth="1"/>
    <col min="792" max="792" width="24.140625" style="1" customWidth="1"/>
    <col min="793" max="793" width="14" style="1" bestFit="1" customWidth="1"/>
    <col min="794" max="1029" width="8.85546875" style="1"/>
    <col min="1030" max="1030" width="11.28515625" style="1" customWidth="1"/>
    <col min="1031" max="1031" width="19.42578125" style="1" customWidth="1"/>
    <col min="1032" max="1032" width="38.85546875" style="1" customWidth="1"/>
    <col min="1033" max="1033" width="34" style="1" customWidth="1"/>
    <col min="1034" max="1034" width="22.5703125" style="1" customWidth="1"/>
    <col min="1035" max="1035" width="13.5703125" style="1" customWidth="1"/>
    <col min="1036" max="1036" width="14.140625" style="1" customWidth="1"/>
    <col min="1037" max="1037" width="26.5703125" style="1" customWidth="1"/>
    <col min="1038" max="1038" width="12.85546875" style="1" customWidth="1"/>
    <col min="1039" max="1039" width="16.28515625" style="1" customWidth="1"/>
    <col min="1040" max="1040" width="18.42578125" style="1" customWidth="1"/>
    <col min="1041" max="1041" width="20.7109375" style="1" customWidth="1"/>
    <col min="1042" max="1042" width="25.140625" style="1" customWidth="1"/>
    <col min="1043" max="1043" width="10.140625" style="1" customWidth="1"/>
    <col min="1044" max="1044" width="22.140625" style="1" customWidth="1"/>
    <col min="1045" max="1045" width="19.5703125" style="1" customWidth="1"/>
    <col min="1046" max="1046" width="21.85546875" style="1" customWidth="1"/>
    <col min="1047" max="1047" width="16.140625" style="1" customWidth="1"/>
    <col min="1048" max="1048" width="24.140625" style="1" customWidth="1"/>
    <col min="1049" max="1049" width="14" style="1" bestFit="1" customWidth="1"/>
    <col min="1050" max="1285" width="8.85546875" style="1"/>
    <col min="1286" max="1286" width="11.28515625" style="1" customWidth="1"/>
    <col min="1287" max="1287" width="19.42578125" style="1" customWidth="1"/>
    <col min="1288" max="1288" width="38.85546875" style="1" customWidth="1"/>
    <col min="1289" max="1289" width="34" style="1" customWidth="1"/>
    <col min="1290" max="1290" width="22.5703125" style="1" customWidth="1"/>
    <col min="1291" max="1291" width="13.5703125" style="1" customWidth="1"/>
    <col min="1292" max="1292" width="14.140625" style="1" customWidth="1"/>
    <col min="1293" max="1293" width="26.5703125" style="1" customWidth="1"/>
    <col min="1294" max="1294" width="12.85546875" style="1" customWidth="1"/>
    <col min="1295" max="1295" width="16.28515625" style="1" customWidth="1"/>
    <col min="1296" max="1296" width="18.42578125" style="1" customWidth="1"/>
    <col min="1297" max="1297" width="20.7109375" style="1" customWidth="1"/>
    <col min="1298" max="1298" width="25.140625" style="1" customWidth="1"/>
    <col min="1299" max="1299" width="10.140625" style="1" customWidth="1"/>
    <col min="1300" max="1300" width="22.140625" style="1" customWidth="1"/>
    <col min="1301" max="1301" width="19.5703125" style="1" customWidth="1"/>
    <col min="1302" max="1302" width="21.85546875" style="1" customWidth="1"/>
    <col min="1303" max="1303" width="16.140625" style="1" customWidth="1"/>
    <col min="1304" max="1304" width="24.140625" style="1" customWidth="1"/>
    <col min="1305" max="1305" width="14" style="1" bestFit="1" customWidth="1"/>
    <col min="1306" max="1541" width="8.85546875" style="1"/>
    <col min="1542" max="1542" width="11.28515625" style="1" customWidth="1"/>
    <col min="1543" max="1543" width="19.42578125" style="1" customWidth="1"/>
    <col min="1544" max="1544" width="38.85546875" style="1" customWidth="1"/>
    <col min="1545" max="1545" width="34" style="1" customWidth="1"/>
    <col min="1546" max="1546" width="22.5703125" style="1" customWidth="1"/>
    <col min="1547" max="1547" width="13.5703125" style="1" customWidth="1"/>
    <col min="1548" max="1548" width="14.140625" style="1" customWidth="1"/>
    <col min="1549" max="1549" width="26.5703125" style="1" customWidth="1"/>
    <col min="1550" max="1550" width="12.85546875" style="1" customWidth="1"/>
    <col min="1551" max="1551" width="16.28515625" style="1" customWidth="1"/>
    <col min="1552" max="1552" width="18.42578125" style="1" customWidth="1"/>
    <col min="1553" max="1553" width="20.7109375" style="1" customWidth="1"/>
    <col min="1554" max="1554" width="25.140625" style="1" customWidth="1"/>
    <col min="1555" max="1555" width="10.140625" style="1" customWidth="1"/>
    <col min="1556" max="1556" width="22.140625" style="1" customWidth="1"/>
    <col min="1557" max="1557" width="19.5703125" style="1" customWidth="1"/>
    <col min="1558" max="1558" width="21.85546875" style="1" customWidth="1"/>
    <col min="1559" max="1559" width="16.140625" style="1" customWidth="1"/>
    <col min="1560" max="1560" width="24.140625" style="1" customWidth="1"/>
    <col min="1561" max="1561" width="14" style="1" bestFit="1" customWidth="1"/>
    <col min="1562" max="1797" width="8.85546875" style="1"/>
    <col min="1798" max="1798" width="11.28515625" style="1" customWidth="1"/>
    <col min="1799" max="1799" width="19.42578125" style="1" customWidth="1"/>
    <col min="1800" max="1800" width="38.85546875" style="1" customWidth="1"/>
    <col min="1801" max="1801" width="34" style="1" customWidth="1"/>
    <col min="1802" max="1802" width="22.5703125" style="1" customWidth="1"/>
    <col min="1803" max="1803" width="13.5703125" style="1" customWidth="1"/>
    <col min="1804" max="1804" width="14.140625" style="1" customWidth="1"/>
    <col min="1805" max="1805" width="26.5703125" style="1" customWidth="1"/>
    <col min="1806" max="1806" width="12.85546875" style="1" customWidth="1"/>
    <col min="1807" max="1807" width="16.28515625" style="1" customWidth="1"/>
    <col min="1808" max="1808" width="18.42578125" style="1" customWidth="1"/>
    <col min="1809" max="1809" width="20.7109375" style="1" customWidth="1"/>
    <col min="1810" max="1810" width="25.140625" style="1" customWidth="1"/>
    <col min="1811" max="1811" width="10.140625" style="1" customWidth="1"/>
    <col min="1812" max="1812" width="22.140625" style="1" customWidth="1"/>
    <col min="1813" max="1813" width="19.5703125" style="1" customWidth="1"/>
    <col min="1814" max="1814" width="21.85546875" style="1" customWidth="1"/>
    <col min="1815" max="1815" width="16.140625" style="1" customWidth="1"/>
    <col min="1816" max="1816" width="24.140625" style="1" customWidth="1"/>
    <col min="1817" max="1817" width="14" style="1" bestFit="1" customWidth="1"/>
    <col min="1818" max="2053" width="8.85546875" style="1"/>
    <col min="2054" max="2054" width="11.28515625" style="1" customWidth="1"/>
    <col min="2055" max="2055" width="19.42578125" style="1" customWidth="1"/>
    <col min="2056" max="2056" width="38.85546875" style="1" customWidth="1"/>
    <col min="2057" max="2057" width="34" style="1" customWidth="1"/>
    <col min="2058" max="2058" width="22.5703125" style="1" customWidth="1"/>
    <col min="2059" max="2059" width="13.5703125" style="1" customWidth="1"/>
    <col min="2060" max="2060" width="14.140625" style="1" customWidth="1"/>
    <col min="2061" max="2061" width="26.5703125" style="1" customWidth="1"/>
    <col min="2062" max="2062" width="12.85546875" style="1" customWidth="1"/>
    <col min="2063" max="2063" width="16.28515625" style="1" customWidth="1"/>
    <col min="2064" max="2064" width="18.42578125" style="1" customWidth="1"/>
    <col min="2065" max="2065" width="20.7109375" style="1" customWidth="1"/>
    <col min="2066" max="2066" width="25.140625" style="1" customWidth="1"/>
    <col min="2067" max="2067" width="10.140625" style="1" customWidth="1"/>
    <col min="2068" max="2068" width="22.140625" style="1" customWidth="1"/>
    <col min="2069" max="2069" width="19.5703125" style="1" customWidth="1"/>
    <col min="2070" max="2070" width="21.85546875" style="1" customWidth="1"/>
    <col min="2071" max="2071" width="16.140625" style="1" customWidth="1"/>
    <col min="2072" max="2072" width="24.140625" style="1" customWidth="1"/>
    <col min="2073" max="2073" width="14" style="1" bestFit="1" customWidth="1"/>
    <col min="2074" max="2309" width="8.85546875" style="1"/>
    <col min="2310" max="2310" width="11.28515625" style="1" customWidth="1"/>
    <col min="2311" max="2311" width="19.42578125" style="1" customWidth="1"/>
    <col min="2312" max="2312" width="38.85546875" style="1" customWidth="1"/>
    <col min="2313" max="2313" width="34" style="1" customWidth="1"/>
    <col min="2314" max="2314" width="22.5703125" style="1" customWidth="1"/>
    <col min="2315" max="2315" width="13.5703125" style="1" customWidth="1"/>
    <col min="2316" max="2316" width="14.140625" style="1" customWidth="1"/>
    <col min="2317" max="2317" width="26.5703125" style="1" customWidth="1"/>
    <col min="2318" max="2318" width="12.85546875" style="1" customWidth="1"/>
    <col min="2319" max="2319" width="16.28515625" style="1" customWidth="1"/>
    <col min="2320" max="2320" width="18.42578125" style="1" customWidth="1"/>
    <col min="2321" max="2321" width="20.7109375" style="1" customWidth="1"/>
    <col min="2322" max="2322" width="25.140625" style="1" customWidth="1"/>
    <col min="2323" max="2323" width="10.140625" style="1" customWidth="1"/>
    <col min="2324" max="2324" width="22.140625" style="1" customWidth="1"/>
    <col min="2325" max="2325" width="19.5703125" style="1" customWidth="1"/>
    <col min="2326" max="2326" width="21.85546875" style="1" customWidth="1"/>
    <col min="2327" max="2327" width="16.140625" style="1" customWidth="1"/>
    <col min="2328" max="2328" width="24.140625" style="1" customWidth="1"/>
    <col min="2329" max="2329" width="14" style="1" bestFit="1" customWidth="1"/>
    <col min="2330" max="2565" width="8.85546875" style="1"/>
    <col min="2566" max="2566" width="11.28515625" style="1" customWidth="1"/>
    <col min="2567" max="2567" width="19.42578125" style="1" customWidth="1"/>
    <col min="2568" max="2568" width="38.85546875" style="1" customWidth="1"/>
    <col min="2569" max="2569" width="34" style="1" customWidth="1"/>
    <col min="2570" max="2570" width="22.5703125" style="1" customWidth="1"/>
    <col min="2571" max="2571" width="13.5703125" style="1" customWidth="1"/>
    <col min="2572" max="2572" width="14.140625" style="1" customWidth="1"/>
    <col min="2573" max="2573" width="26.5703125" style="1" customWidth="1"/>
    <col min="2574" max="2574" width="12.85546875" style="1" customWidth="1"/>
    <col min="2575" max="2575" width="16.28515625" style="1" customWidth="1"/>
    <col min="2576" max="2576" width="18.42578125" style="1" customWidth="1"/>
    <col min="2577" max="2577" width="20.7109375" style="1" customWidth="1"/>
    <col min="2578" max="2578" width="25.140625" style="1" customWidth="1"/>
    <col min="2579" max="2579" width="10.140625" style="1" customWidth="1"/>
    <col min="2580" max="2580" width="22.140625" style="1" customWidth="1"/>
    <col min="2581" max="2581" width="19.5703125" style="1" customWidth="1"/>
    <col min="2582" max="2582" width="21.85546875" style="1" customWidth="1"/>
    <col min="2583" max="2583" width="16.140625" style="1" customWidth="1"/>
    <col min="2584" max="2584" width="24.140625" style="1" customWidth="1"/>
    <col min="2585" max="2585" width="14" style="1" bestFit="1" customWidth="1"/>
    <col min="2586" max="2821" width="8.85546875" style="1"/>
    <col min="2822" max="2822" width="11.28515625" style="1" customWidth="1"/>
    <col min="2823" max="2823" width="19.42578125" style="1" customWidth="1"/>
    <col min="2824" max="2824" width="38.85546875" style="1" customWidth="1"/>
    <col min="2825" max="2825" width="34" style="1" customWidth="1"/>
    <col min="2826" max="2826" width="22.5703125" style="1" customWidth="1"/>
    <col min="2827" max="2827" width="13.5703125" style="1" customWidth="1"/>
    <col min="2828" max="2828" width="14.140625" style="1" customWidth="1"/>
    <col min="2829" max="2829" width="26.5703125" style="1" customWidth="1"/>
    <col min="2830" max="2830" width="12.85546875" style="1" customWidth="1"/>
    <col min="2831" max="2831" width="16.28515625" style="1" customWidth="1"/>
    <col min="2832" max="2832" width="18.42578125" style="1" customWidth="1"/>
    <col min="2833" max="2833" width="20.7109375" style="1" customWidth="1"/>
    <col min="2834" max="2834" width="25.140625" style="1" customWidth="1"/>
    <col min="2835" max="2835" width="10.140625" style="1" customWidth="1"/>
    <col min="2836" max="2836" width="22.140625" style="1" customWidth="1"/>
    <col min="2837" max="2837" width="19.5703125" style="1" customWidth="1"/>
    <col min="2838" max="2838" width="21.85546875" style="1" customWidth="1"/>
    <col min="2839" max="2839" width="16.140625" style="1" customWidth="1"/>
    <col min="2840" max="2840" width="24.140625" style="1" customWidth="1"/>
    <col min="2841" max="2841" width="14" style="1" bestFit="1" customWidth="1"/>
    <col min="2842" max="3077" width="8.85546875" style="1"/>
    <col min="3078" max="3078" width="11.28515625" style="1" customWidth="1"/>
    <col min="3079" max="3079" width="19.42578125" style="1" customWidth="1"/>
    <col min="3080" max="3080" width="38.85546875" style="1" customWidth="1"/>
    <col min="3081" max="3081" width="34" style="1" customWidth="1"/>
    <col min="3082" max="3082" width="22.5703125" style="1" customWidth="1"/>
    <col min="3083" max="3083" width="13.5703125" style="1" customWidth="1"/>
    <col min="3084" max="3084" width="14.140625" style="1" customWidth="1"/>
    <col min="3085" max="3085" width="26.5703125" style="1" customWidth="1"/>
    <col min="3086" max="3086" width="12.85546875" style="1" customWidth="1"/>
    <col min="3087" max="3087" width="16.28515625" style="1" customWidth="1"/>
    <col min="3088" max="3088" width="18.42578125" style="1" customWidth="1"/>
    <col min="3089" max="3089" width="20.7109375" style="1" customWidth="1"/>
    <col min="3090" max="3090" width="25.140625" style="1" customWidth="1"/>
    <col min="3091" max="3091" width="10.140625" style="1" customWidth="1"/>
    <col min="3092" max="3092" width="22.140625" style="1" customWidth="1"/>
    <col min="3093" max="3093" width="19.5703125" style="1" customWidth="1"/>
    <col min="3094" max="3094" width="21.85546875" style="1" customWidth="1"/>
    <col min="3095" max="3095" width="16.140625" style="1" customWidth="1"/>
    <col min="3096" max="3096" width="24.140625" style="1" customWidth="1"/>
    <col min="3097" max="3097" width="14" style="1" bestFit="1" customWidth="1"/>
    <col min="3098" max="3333" width="8.85546875" style="1"/>
    <col min="3334" max="3334" width="11.28515625" style="1" customWidth="1"/>
    <col min="3335" max="3335" width="19.42578125" style="1" customWidth="1"/>
    <col min="3336" max="3336" width="38.85546875" style="1" customWidth="1"/>
    <col min="3337" max="3337" width="34" style="1" customWidth="1"/>
    <col min="3338" max="3338" width="22.5703125" style="1" customWidth="1"/>
    <col min="3339" max="3339" width="13.5703125" style="1" customWidth="1"/>
    <col min="3340" max="3340" width="14.140625" style="1" customWidth="1"/>
    <col min="3341" max="3341" width="26.5703125" style="1" customWidth="1"/>
    <col min="3342" max="3342" width="12.85546875" style="1" customWidth="1"/>
    <col min="3343" max="3343" width="16.28515625" style="1" customWidth="1"/>
    <col min="3344" max="3344" width="18.42578125" style="1" customWidth="1"/>
    <col min="3345" max="3345" width="20.7109375" style="1" customWidth="1"/>
    <col min="3346" max="3346" width="25.140625" style="1" customWidth="1"/>
    <col min="3347" max="3347" width="10.140625" style="1" customWidth="1"/>
    <col min="3348" max="3348" width="22.140625" style="1" customWidth="1"/>
    <col min="3349" max="3349" width="19.5703125" style="1" customWidth="1"/>
    <col min="3350" max="3350" width="21.85546875" style="1" customWidth="1"/>
    <col min="3351" max="3351" width="16.140625" style="1" customWidth="1"/>
    <col min="3352" max="3352" width="24.140625" style="1" customWidth="1"/>
    <col min="3353" max="3353" width="14" style="1" bestFit="1" customWidth="1"/>
    <col min="3354" max="3589" width="8.85546875" style="1"/>
    <col min="3590" max="3590" width="11.28515625" style="1" customWidth="1"/>
    <col min="3591" max="3591" width="19.42578125" style="1" customWidth="1"/>
    <col min="3592" max="3592" width="38.85546875" style="1" customWidth="1"/>
    <col min="3593" max="3593" width="34" style="1" customWidth="1"/>
    <col min="3594" max="3594" width="22.5703125" style="1" customWidth="1"/>
    <col min="3595" max="3595" width="13.5703125" style="1" customWidth="1"/>
    <col min="3596" max="3596" width="14.140625" style="1" customWidth="1"/>
    <col min="3597" max="3597" width="26.5703125" style="1" customWidth="1"/>
    <col min="3598" max="3598" width="12.85546875" style="1" customWidth="1"/>
    <col min="3599" max="3599" width="16.28515625" style="1" customWidth="1"/>
    <col min="3600" max="3600" width="18.42578125" style="1" customWidth="1"/>
    <col min="3601" max="3601" width="20.7109375" style="1" customWidth="1"/>
    <col min="3602" max="3602" width="25.140625" style="1" customWidth="1"/>
    <col min="3603" max="3603" width="10.140625" style="1" customWidth="1"/>
    <col min="3604" max="3604" width="22.140625" style="1" customWidth="1"/>
    <col min="3605" max="3605" width="19.5703125" style="1" customWidth="1"/>
    <col min="3606" max="3606" width="21.85546875" style="1" customWidth="1"/>
    <col min="3607" max="3607" width="16.140625" style="1" customWidth="1"/>
    <col min="3608" max="3608" width="24.140625" style="1" customWidth="1"/>
    <col min="3609" max="3609" width="14" style="1" bestFit="1" customWidth="1"/>
    <col min="3610" max="3845" width="8.85546875" style="1"/>
    <col min="3846" max="3846" width="11.28515625" style="1" customWidth="1"/>
    <col min="3847" max="3847" width="19.42578125" style="1" customWidth="1"/>
    <col min="3848" max="3848" width="38.85546875" style="1" customWidth="1"/>
    <col min="3849" max="3849" width="34" style="1" customWidth="1"/>
    <col min="3850" max="3850" width="22.5703125" style="1" customWidth="1"/>
    <col min="3851" max="3851" width="13.5703125" style="1" customWidth="1"/>
    <col min="3852" max="3852" width="14.140625" style="1" customWidth="1"/>
    <col min="3853" max="3853" width="26.5703125" style="1" customWidth="1"/>
    <col min="3854" max="3854" width="12.85546875" style="1" customWidth="1"/>
    <col min="3855" max="3855" width="16.28515625" style="1" customWidth="1"/>
    <col min="3856" max="3856" width="18.42578125" style="1" customWidth="1"/>
    <col min="3857" max="3857" width="20.7109375" style="1" customWidth="1"/>
    <col min="3858" max="3858" width="25.140625" style="1" customWidth="1"/>
    <col min="3859" max="3859" width="10.140625" style="1" customWidth="1"/>
    <col min="3860" max="3860" width="22.140625" style="1" customWidth="1"/>
    <col min="3861" max="3861" width="19.5703125" style="1" customWidth="1"/>
    <col min="3862" max="3862" width="21.85546875" style="1" customWidth="1"/>
    <col min="3863" max="3863" width="16.140625" style="1" customWidth="1"/>
    <col min="3864" max="3864" width="24.140625" style="1" customWidth="1"/>
    <col min="3865" max="3865" width="14" style="1" bestFit="1" customWidth="1"/>
    <col min="3866" max="4101" width="8.85546875" style="1"/>
    <col min="4102" max="4102" width="11.28515625" style="1" customWidth="1"/>
    <col min="4103" max="4103" width="19.42578125" style="1" customWidth="1"/>
    <col min="4104" max="4104" width="38.85546875" style="1" customWidth="1"/>
    <col min="4105" max="4105" width="34" style="1" customWidth="1"/>
    <col min="4106" max="4106" width="22.5703125" style="1" customWidth="1"/>
    <col min="4107" max="4107" width="13.5703125" style="1" customWidth="1"/>
    <col min="4108" max="4108" width="14.140625" style="1" customWidth="1"/>
    <col min="4109" max="4109" width="26.5703125" style="1" customWidth="1"/>
    <col min="4110" max="4110" width="12.85546875" style="1" customWidth="1"/>
    <col min="4111" max="4111" width="16.28515625" style="1" customWidth="1"/>
    <col min="4112" max="4112" width="18.42578125" style="1" customWidth="1"/>
    <col min="4113" max="4113" width="20.7109375" style="1" customWidth="1"/>
    <col min="4114" max="4114" width="25.140625" style="1" customWidth="1"/>
    <col min="4115" max="4115" width="10.140625" style="1" customWidth="1"/>
    <col min="4116" max="4116" width="22.140625" style="1" customWidth="1"/>
    <col min="4117" max="4117" width="19.5703125" style="1" customWidth="1"/>
    <col min="4118" max="4118" width="21.85546875" style="1" customWidth="1"/>
    <col min="4119" max="4119" width="16.140625" style="1" customWidth="1"/>
    <col min="4120" max="4120" width="24.140625" style="1" customWidth="1"/>
    <col min="4121" max="4121" width="14" style="1" bestFit="1" customWidth="1"/>
    <col min="4122" max="4357" width="8.85546875" style="1"/>
    <col min="4358" max="4358" width="11.28515625" style="1" customWidth="1"/>
    <col min="4359" max="4359" width="19.42578125" style="1" customWidth="1"/>
    <col min="4360" max="4360" width="38.85546875" style="1" customWidth="1"/>
    <col min="4361" max="4361" width="34" style="1" customWidth="1"/>
    <col min="4362" max="4362" width="22.5703125" style="1" customWidth="1"/>
    <col min="4363" max="4363" width="13.5703125" style="1" customWidth="1"/>
    <col min="4364" max="4364" width="14.140625" style="1" customWidth="1"/>
    <col min="4365" max="4365" width="26.5703125" style="1" customWidth="1"/>
    <col min="4366" max="4366" width="12.85546875" style="1" customWidth="1"/>
    <col min="4367" max="4367" width="16.28515625" style="1" customWidth="1"/>
    <col min="4368" max="4368" width="18.42578125" style="1" customWidth="1"/>
    <col min="4369" max="4369" width="20.7109375" style="1" customWidth="1"/>
    <col min="4370" max="4370" width="25.140625" style="1" customWidth="1"/>
    <col min="4371" max="4371" width="10.140625" style="1" customWidth="1"/>
    <col min="4372" max="4372" width="22.140625" style="1" customWidth="1"/>
    <col min="4373" max="4373" width="19.5703125" style="1" customWidth="1"/>
    <col min="4374" max="4374" width="21.85546875" style="1" customWidth="1"/>
    <col min="4375" max="4375" width="16.140625" style="1" customWidth="1"/>
    <col min="4376" max="4376" width="24.140625" style="1" customWidth="1"/>
    <col min="4377" max="4377" width="14" style="1" bestFit="1" customWidth="1"/>
    <col min="4378" max="4613" width="8.85546875" style="1"/>
    <col min="4614" max="4614" width="11.28515625" style="1" customWidth="1"/>
    <col min="4615" max="4615" width="19.42578125" style="1" customWidth="1"/>
    <col min="4616" max="4616" width="38.85546875" style="1" customWidth="1"/>
    <col min="4617" max="4617" width="34" style="1" customWidth="1"/>
    <col min="4618" max="4618" width="22.5703125" style="1" customWidth="1"/>
    <col min="4619" max="4619" width="13.5703125" style="1" customWidth="1"/>
    <col min="4620" max="4620" width="14.140625" style="1" customWidth="1"/>
    <col min="4621" max="4621" width="26.5703125" style="1" customWidth="1"/>
    <col min="4622" max="4622" width="12.85546875" style="1" customWidth="1"/>
    <col min="4623" max="4623" width="16.28515625" style="1" customWidth="1"/>
    <col min="4624" max="4624" width="18.42578125" style="1" customWidth="1"/>
    <col min="4625" max="4625" width="20.7109375" style="1" customWidth="1"/>
    <col min="4626" max="4626" width="25.140625" style="1" customWidth="1"/>
    <col min="4627" max="4627" width="10.140625" style="1" customWidth="1"/>
    <col min="4628" max="4628" width="22.140625" style="1" customWidth="1"/>
    <col min="4629" max="4629" width="19.5703125" style="1" customWidth="1"/>
    <col min="4630" max="4630" width="21.85546875" style="1" customWidth="1"/>
    <col min="4631" max="4631" width="16.140625" style="1" customWidth="1"/>
    <col min="4632" max="4632" width="24.140625" style="1" customWidth="1"/>
    <col min="4633" max="4633" width="14" style="1" bestFit="1" customWidth="1"/>
    <col min="4634" max="4869" width="8.85546875" style="1"/>
    <col min="4870" max="4870" width="11.28515625" style="1" customWidth="1"/>
    <col min="4871" max="4871" width="19.42578125" style="1" customWidth="1"/>
    <col min="4872" max="4872" width="38.85546875" style="1" customWidth="1"/>
    <col min="4873" max="4873" width="34" style="1" customWidth="1"/>
    <col min="4874" max="4874" width="22.5703125" style="1" customWidth="1"/>
    <col min="4875" max="4875" width="13.5703125" style="1" customWidth="1"/>
    <col min="4876" max="4876" width="14.140625" style="1" customWidth="1"/>
    <col min="4877" max="4877" width="26.5703125" style="1" customWidth="1"/>
    <col min="4878" max="4878" width="12.85546875" style="1" customWidth="1"/>
    <col min="4879" max="4879" width="16.28515625" style="1" customWidth="1"/>
    <col min="4880" max="4880" width="18.42578125" style="1" customWidth="1"/>
    <col min="4881" max="4881" width="20.7109375" style="1" customWidth="1"/>
    <col min="4882" max="4882" width="25.140625" style="1" customWidth="1"/>
    <col min="4883" max="4883" width="10.140625" style="1" customWidth="1"/>
    <col min="4884" max="4884" width="22.140625" style="1" customWidth="1"/>
    <col min="4885" max="4885" width="19.5703125" style="1" customWidth="1"/>
    <col min="4886" max="4886" width="21.85546875" style="1" customWidth="1"/>
    <col min="4887" max="4887" width="16.140625" style="1" customWidth="1"/>
    <col min="4888" max="4888" width="24.140625" style="1" customWidth="1"/>
    <col min="4889" max="4889" width="14" style="1" bestFit="1" customWidth="1"/>
    <col min="4890" max="5125" width="8.85546875" style="1"/>
    <col min="5126" max="5126" width="11.28515625" style="1" customWidth="1"/>
    <col min="5127" max="5127" width="19.42578125" style="1" customWidth="1"/>
    <col min="5128" max="5128" width="38.85546875" style="1" customWidth="1"/>
    <col min="5129" max="5129" width="34" style="1" customWidth="1"/>
    <col min="5130" max="5130" width="22.5703125" style="1" customWidth="1"/>
    <col min="5131" max="5131" width="13.5703125" style="1" customWidth="1"/>
    <col min="5132" max="5132" width="14.140625" style="1" customWidth="1"/>
    <col min="5133" max="5133" width="26.5703125" style="1" customWidth="1"/>
    <col min="5134" max="5134" width="12.85546875" style="1" customWidth="1"/>
    <col min="5135" max="5135" width="16.28515625" style="1" customWidth="1"/>
    <col min="5136" max="5136" width="18.42578125" style="1" customWidth="1"/>
    <col min="5137" max="5137" width="20.7109375" style="1" customWidth="1"/>
    <col min="5138" max="5138" width="25.140625" style="1" customWidth="1"/>
    <col min="5139" max="5139" width="10.140625" style="1" customWidth="1"/>
    <col min="5140" max="5140" width="22.140625" style="1" customWidth="1"/>
    <col min="5141" max="5141" width="19.5703125" style="1" customWidth="1"/>
    <col min="5142" max="5142" width="21.85546875" style="1" customWidth="1"/>
    <col min="5143" max="5143" width="16.140625" style="1" customWidth="1"/>
    <col min="5144" max="5144" width="24.140625" style="1" customWidth="1"/>
    <col min="5145" max="5145" width="14" style="1" bestFit="1" customWidth="1"/>
    <col min="5146" max="5381" width="8.85546875" style="1"/>
    <col min="5382" max="5382" width="11.28515625" style="1" customWidth="1"/>
    <col min="5383" max="5383" width="19.42578125" style="1" customWidth="1"/>
    <col min="5384" max="5384" width="38.85546875" style="1" customWidth="1"/>
    <col min="5385" max="5385" width="34" style="1" customWidth="1"/>
    <col min="5386" max="5386" width="22.5703125" style="1" customWidth="1"/>
    <col min="5387" max="5387" width="13.5703125" style="1" customWidth="1"/>
    <col min="5388" max="5388" width="14.140625" style="1" customWidth="1"/>
    <col min="5389" max="5389" width="26.5703125" style="1" customWidth="1"/>
    <col min="5390" max="5390" width="12.85546875" style="1" customWidth="1"/>
    <col min="5391" max="5391" width="16.28515625" style="1" customWidth="1"/>
    <col min="5392" max="5392" width="18.42578125" style="1" customWidth="1"/>
    <col min="5393" max="5393" width="20.7109375" style="1" customWidth="1"/>
    <col min="5394" max="5394" width="25.140625" style="1" customWidth="1"/>
    <col min="5395" max="5395" width="10.140625" style="1" customWidth="1"/>
    <col min="5396" max="5396" width="22.140625" style="1" customWidth="1"/>
    <col min="5397" max="5397" width="19.5703125" style="1" customWidth="1"/>
    <col min="5398" max="5398" width="21.85546875" style="1" customWidth="1"/>
    <col min="5399" max="5399" width="16.140625" style="1" customWidth="1"/>
    <col min="5400" max="5400" width="24.140625" style="1" customWidth="1"/>
    <col min="5401" max="5401" width="14" style="1" bestFit="1" customWidth="1"/>
    <col min="5402" max="5637" width="8.85546875" style="1"/>
    <col min="5638" max="5638" width="11.28515625" style="1" customWidth="1"/>
    <col min="5639" max="5639" width="19.42578125" style="1" customWidth="1"/>
    <col min="5640" max="5640" width="38.85546875" style="1" customWidth="1"/>
    <col min="5641" max="5641" width="34" style="1" customWidth="1"/>
    <col min="5642" max="5642" width="22.5703125" style="1" customWidth="1"/>
    <col min="5643" max="5643" width="13.5703125" style="1" customWidth="1"/>
    <col min="5644" max="5644" width="14.140625" style="1" customWidth="1"/>
    <col min="5645" max="5645" width="26.5703125" style="1" customWidth="1"/>
    <col min="5646" max="5646" width="12.85546875" style="1" customWidth="1"/>
    <col min="5647" max="5647" width="16.28515625" style="1" customWidth="1"/>
    <col min="5648" max="5648" width="18.42578125" style="1" customWidth="1"/>
    <col min="5649" max="5649" width="20.7109375" style="1" customWidth="1"/>
    <col min="5650" max="5650" width="25.140625" style="1" customWidth="1"/>
    <col min="5651" max="5651" width="10.140625" style="1" customWidth="1"/>
    <col min="5652" max="5652" width="22.140625" style="1" customWidth="1"/>
    <col min="5653" max="5653" width="19.5703125" style="1" customWidth="1"/>
    <col min="5654" max="5654" width="21.85546875" style="1" customWidth="1"/>
    <col min="5655" max="5655" width="16.140625" style="1" customWidth="1"/>
    <col min="5656" max="5656" width="24.140625" style="1" customWidth="1"/>
    <col min="5657" max="5657" width="14" style="1" bestFit="1" customWidth="1"/>
    <col min="5658" max="5893" width="8.85546875" style="1"/>
    <col min="5894" max="5894" width="11.28515625" style="1" customWidth="1"/>
    <col min="5895" max="5895" width="19.42578125" style="1" customWidth="1"/>
    <col min="5896" max="5896" width="38.85546875" style="1" customWidth="1"/>
    <col min="5897" max="5897" width="34" style="1" customWidth="1"/>
    <col min="5898" max="5898" width="22.5703125" style="1" customWidth="1"/>
    <col min="5899" max="5899" width="13.5703125" style="1" customWidth="1"/>
    <col min="5900" max="5900" width="14.140625" style="1" customWidth="1"/>
    <col min="5901" max="5901" width="26.5703125" style="1" customWidth="1"/>
    <col min="5902" max="5902" width="12.85546875" style="1" customWidth="1"/>
    <col min="5903" max="5903" width="16.28515625" style="1" customWidth="1"/>
    <col min="5904" max="5904" width="18.42578125" style="1" customWidth="1"/>
    <col min="5905" max="5905" width="20.7109375" style="1" customWidth="1"/>
    <col min="5906" max="5906" width="25.140625" style="1" customWidth="1"/>
    <col min="5907" max="5907" width="10.140625" style="1" customWidth="1"/>
    <col min="5908" max="5908" width="22.140625" style="1" customWidth="1"/>
    <col min="5909" max="5909" width="19.5703125" style="1" customWidth="1"/>
    <col min="5910" max="5910" width="21.85546875" style="1" customWidth="1"/>
    <col min="5911" max="5911" width="16.140625" style="1" customWidth="1"/>
    <col min="5912" max="5912" width="24.140625" style="1" customWidth="1"/>
    <col min="5913" max="5913" width="14" style="1" bestFit="1" customWidth="1"/>
    <col min="5914" max="6149" width="8.85546875" style="1"/>
    <col min="6150" max="6150" width="11.28515625" style="1" customWidth="1"/>
    <col min="6151" max="6151" width="19.42578125" style="1" customWidth="1"/>
    <col min="6152" max="6152" width="38.85546875" style="1" customWidth="1"/>
    <col min="6153" max="6153" width="34" style="1" customWidth="1"/>
    <col min="6154" max="6154" width="22.5703125" style="1" customWidth="1"/>
    <col min="6155" max="6155" width="13.5703125" style="1" customWidth="1"/>
    <col min="6156" max="6156" width="14.140625" style="1" customWidth="1"/>
    <col min="6157" max="6157" width="26.5703125" style="1" customWidth="1"/>
    <col min="6158" max="6158" width="12.85546875" style="1" customWidth="1"/>
    <col min="6159" max="6159" width="16.28515625" style="1" customWidth="1"/>
    <col min="6160" max="6160" width="18.42578125" style="1" customWidth="1"/>
    <col min="6161" max="6161" width="20.7109375" style="1" customWidth="1"/>
    <col min="6162" max="6162" width="25.140625" style="1" customWidth="1"/>
    <col min="6163" max="6163" width="10.140625" style="1" customWidth="1"/>
    <col min="6164" max="6164" width="22.140625" style="1" customWidth="1"/>
    <col min="6165" max="6165" width="19.5703125" style="1" customWidth="1"/>
    <col min="6166" max="6166" width="21.85546875" style="1" customWidth="1"/>
    <col min="6167" max="6167" width="16.140625" style="1" customWidth="1"/>
    <col min="6168" max="6168" width="24.140625" style="1" customWidth="1"/>
    <col min="6169" max="6169" width="14" style="1" bestFit="1" customWidth="1"/>
    <col min="6170" max="6405" width="8.85546875" style="1"/>
    <col min="6406" max="6406" width="11.28515625" style="1" customWidth="1"/>
    <col min="6407" max="6407" width="19.42578125" style="1" customWidth="1"/>
    <col min="6408" max="6408" width="38.85546875" style="1" customWidth="1"/>
    <col min="6409" max="6409" width="34" style="1" customWidth="1"/>
    <col min="6410" max="6410" width="22.5703125" style="1" customWidth="1"/>
    <col min="6411" max="6411" width="13.5703125" style="1" customWidth="1"/>
    <col min="6412" max="6412" width="14.140625" style="1" customWidth="1"/>
    <col min="6413" max="6413" width="26.5703125" style="1" customWidth="1"/>
    <col min="6414" max="6414" width="12.85546875" style="1" customWidth="1"/>
    <col min="6415" max="6415" width="16.28515625" style="1" customWidth="1"/>
    <col min="6416" max="6416" width="18.42578125" style="1" customWidth="1"/>
    <col min="6417" max="6417" width="20.7109375" style="1" customWidth="1"/>
    <col min="6418" max="6418" width="25.140625" style="1" customWidth="1"/>
    <col min="6419" max="6419" width="10.140625" style="1" customWidth="1"/>
    <col min="6420" max="6420" width="22.140625" style="1" customWidth="1"/>
    <col min="6421" max="6421" width="19.5703125" style="1" customWidth="1"/>
    <col min="6422" max="6422" width="21.85546875" style="1" customWidth="1"/>
    <col min="6423" max="6423" width="16.140625" style="1" customWidth="1"/>
    <col min="6424" max="6424" width="24.140625" style="1" customWidth="1"/>
    <col min="6425" max="6425" width="14" style="1" bestFit="1" customWidth="1"/>
    <col min="6426" max="6661" width="8.85546875" style="1"/>
    <col min="6662" max="6662" width="11.28515625" style="1" customWidth="1"/>
    <col min="6663" max="6663" width="19.42578125" style="1" customWidth="1"/>
    <col min="6664" max="6664" width="38.85546875" style="1" customWidth="1"/>
    <col min="6665" max="6665" width="34" style="1" customWidth="1"/>
    <col min="6666" max="6666" width="22.5703125" style="1" customWidth="1"/>
    <col min="6667" max="6667" width="13.5703125" style="1" customWidth="1"/>
    <col min="6668" max="6668" width="14.140625" style="1" customWidth="1"/>
    <col min="6669" max="6669" width="26.5703125" style="1" customWidth="1"/>
    <col min="6670" max="6670" width="12.85546875" style="1" customWidth="1"/>
    <col min="6671" max="6671" width="16.28515625" style="1" customWidth="1"/>
    <col min="6672" max="6672" width="18.42578125" style="1" customWidth="1"/>
    <col min="6673" max="6673" width="20.7109375" style="1" customWidth="1"/>
    <col min="6674" max="6674" width="25.140625" style="1" customWidth="1"/>
    <col min="6675" max="6675" width="10.140625" style="1" customWidth="1"/>
    <col min="6676" max="6676" width="22.140625" style="1" customWidth="1"/>
    <col min="6677" max="6677" width="19.5703125" style="1" customWidth="1"/>
    <col min="6678" max="6678" width="21.85546875" style="1" customWidth="1"/>
    <col min="6679" max="6679" width="16.140625" style="1" customWidth="1"/>
    <col min="6680" max="6680" width="24.140625" style="1" customWidth="1"/>
    <col min="6681" max="6681" width="14" style="1" bestFit="1" customWidth="1"/>
    <col min="6682" max="6917" width="8.85546875" style="1"/>
    <col min="6918" max="6918" width="11.28515625" style="1" customWidth="1"/>
    <col min="6919" max="6919" width="19.42578125" style="1" customWidth="1"/>
    <col min="6920" max="6920" width="38.85546875" style="1" customWidth="1"/>
    <col min="6921" max="6921" width="34" style="1" customWidth="1"/>
    <col min="6922" max="6922" width="22.5703125" style="1" customWidth="1"/>
    <col min="6923" max="6923" width="13.5703125" style="1" customWidth="1"/>
    <col min="6924" max="6924" width="14.140625" style="1" customWidth="1"/>
    <col min="6925" max="6925" width="26.5703125" style="1" customWidth="1"/>
    <col min="6926" max="6926" width="12.85546875" style="1" customWidth="1"/>
    <col min="6927" max="6927" width="16.28515625" style="1" customWidth="1"/>
    <col min="6928" max="6928" width="18.42578125" style="1" customWidth="1"/>
    <col min="6929" max="6929" width="20.7109375" style="1" customWidth="1"/>
    <col min="6930" max="6930" width="25.140625" style="1" customWidth="1"/>
    <col min="6931" max="6931" width="10.140625" style="1" customWidth="1"/>
    <col min="6932" max="6932" width="22.140625" style="1" customWidth="1"/>
    <col min="6933" max="6933" width="19.5703125" style="1" customWidth="1"/>
    <col min="6934" max="6934" width="21.85546875" style="1" customWidth="1"/>
    <col min="6935" max="6935" width="16.140625" style="1" customWidth="1"/>
    <col min="6936" max="6936" width="24.140625" style="1" customWidth="1"/>
    <col min="6937" max="6937" width="14" style="1" bestFit="1" customWidth="1"/>
    <col min="6938" max="7173" width="8.85546875" style="1"/>
    <col min="7174" max="7174" width="11.28515625" style="1" customWidth="1"/>
    <col min="7175" max="7175" width="19.42578125" style="1" customWidth="1"/>
    <col min="7176" max="7176" width="38.85546875" style="1" customWidth="1"/>
    <col min="7177" max="7177" width="34" style="1" customWidth="1"/>
    <col min="7178" max="7178" width="22.5703125" style="1" customWidth="1"/>
    <col min="7179" max="7179" width="13.5703125" style="1" customWidth="1"/>
    <col min="7180" max="7180" width="14.140625" style="1" customWidth="1"/>
    <col min="7181" max="7181" width="26.5703125" style="1" customWidth="1"/>
    <col min="7182" max="7182" width="12.85546875" style="1" customWidth="1"/>
    <col min="7183" max="7183" width="16.28515625" style="1" customWidth="1"/>
    <col min="7184" max="7184" width="18.42578125" style="1" customWidth="1"/>
    <col min="7185" max="7185" width="20.7109375" style="1" customWidth="1"/>
    <col min="7186" max="7186" width="25.140625" style="1" customWidth="1"/>
    <col min="7187" max="7187" width="10.140625" style="1" customWidth="1"/>
    <col min="7188" max="7188" width="22.140625" style="1" customWidth="1"/>
    <col min="7189" max="7189" width="19.5703125" style="1" customWidth="1"/>
    <col min="7190" max="7190" width="21.85546875" style="1" customWidth="1"/>
    <col min="7191" max="7191" width="16.140625" style="1" customWidth="1"/>
    <col min="7192" max="7192" width="24.140625" style="1" customWidth="1"/>
    <col min="7193" max="7193" width="14" style="1" bestFit="1" customWidth="1"/>
    <col min="7194" max="7429" width="8.85546875" style="1"/>
    <col min="7430" max="7430" width="11.28515625" style="1" customWidth="1"/>
    <col min="7431" max="7431" width="19.42578125" style="1" customWidth="1"/>
    <col min="7432" max="7432" width="38.85546875" style="1" customWidth="1"/>
    <col min="7433" max="7433" width="34" style="1" customWidth="1"/>
    <col min="7434" max="7434" width="22.5703125" style="1" customWidth="1"/>
    <col min="7435" max="7435" width="13.5703125" style="1" customWidth="1"/>
    <col min="7436" max="7436" width="14.140625" style="1" customWidth="1"/>
    <col min="7437" max="7437" width="26.5703125" style="1" customWidth="1"/>
    <col min="7438" max="7438" width="12.85546875" style="1" customWidth="1"/>
    <col min="7439" max="7439" width="16.28515625" style="1" customWidth="1"/>
    <col min="7440" max="7440" width="18.42578125" style="1" customWidth="1"/>
    <col min="7441" max="7441" width="20.7109375" style="1" customWidth="1"/>
    <col min="7442" max="7442" width="25.140625" style="1" customWidth="1"/>
    <col min="7443" max="7443" width="10.140625" style="1" customWidth="1"/>
    <col min="7444" max="7444" width="22.140625" style="1" customWidth="1"/>
    <col min="7445" max="7445" width="19.5703125" style="1" customWidth="1"/>
    <col min="7446" max="7446" width="21.85546875" style="1" customWidth="1"/>
    <col min="7447" max="7447" width="16.140625" style="1" customWidth="1"/>
    <col min="7448" max="7448" width="24.140625" style="1" customWidth="1"/>
    <col min="7449" max="7449" width="14" style="1" bestFit="1" customWidth="1"/>
    <col min="7450" max="7685" width="8.85546875" style="1"/>
    <col min="7686" max="7686" width="11.28515625" style="1" customWidth="1"/>
    <col min="7687" max="7687" width="19.42578125" style="1" customWidth="1"/>
    <col min="7688" max="7688" width="38.85546875" style="1" customWidth="1"/>
    <col min="7689" max="7689" width="34" style="1" customWidth="1"/>
    <col min="7690" max="7690" width="22.5703125" style="1" customWidth="1"/>
    <col min="7691" max="7691" width="13.5703125" style="1" customWidth="1"/>
    <col min="7692" max="7692" width="14.140625" style="1" customWidth="1"/>
    <col min="7693" max="7693" width="26.5703125" style="1" customWidth="1"/>
    <col min="7694" max="7694" width="12.85546875" style="1" customWidth="1"/>
    <col min="7695" max="7695" width="16.28515625" style="1" customWidth="1"/>
    <col min="7696" max="7696" width="18.42578125" style="1" customWidth="1"/>
    <col min="7697" max="7697" width="20.7109375" style="1" customWidth="1"/>
    <col min="7698" max="7698" width="25.140625" style="1" customWidth="1"/>
    <col min="7699" max="7699" width="10.140625" style="1" customWidth="1"/>
    <col min="7700" max="7700" width="22.140625" style="1" customWidth="1"/>
    <col min="7701" max="7701" width="19.5703125" style="1" customWidth="1"/>
    <col min="7702" max="7702" width="21.85546875" style="1" customWidth="1"/>
    <col min="7703" max="7703" width="16.140625" style="1" customWidth="1"/>
    <col min="7704" max="7704" width="24.140625" style="1" customWidth="1"/>
    <col min="7705" max="7705" width="14" style="1" bestFit="1" customWidth="1"/>
    <col min="7706" max="7941" width="8.85546875" style="1"/>
    <col min="7942" max="7942" width="11.28515625" style="1" customWidth="1"/>
    <col min="7943" max="7943" width="19.42578125" style="1" customWidth="1"/>
    <col min="7944" max="7944" width="38.85546875" style="1" customWidth="1"/>
    <col min="7945" max="7945" width="34" style="1" customWidth="1"/>
    <col min="7946" max="7946" width="22.5703125" style="1" customWidth="1"/>
    <col min="7947" max="7947" width="13.5703125" style="1" customWidth="1"/>
    <col min="7948" max="7948" width="14.140625" style="1" customWidth="1"/>
    <col min="7949" max="7949" width="26.5703125" style="1" customWidth="1"/>
    <col min="7950" max="7950" width="12.85546875" style="1" customWidth="1"/>
    <col min="7951" max="7951" width="16.28515625" style="1" customWidth="1"/>
    <col min="7952" max="7952" width="18.42578125" style="1" customWidth="1"/>
    <col min="7953" max="7953" width="20.7109375" style="1" customWidth="1"/>
    <col min="7954" max="7954" width="25.140625" style="1" customWidth="1"/>
    <col min="7955" max="7955" width="10.140625" style="1" customWidth="1"/>
    <col min="7956" max="7956" width="22.140625" style="1" customWidth="1"/>
    <col min="7957" max="7957" width="19.5703125" style="1" customWidth="1"/>
    <col min="7958" max="7958" width="21.85546875" style="1" customWidth="1"/>
    <col min="7959" max="7959" width="16.140625" style="1" customWidth="1"/>
    <col min="7960" max="7960" width="24.140625" style="1" customWidth="1"/>
    <col min="7961" max="7961" width="14" style="1" bestFit="1" customWidth="1"/>
    <col min="7962" max="8197" width="8.85546875" style="1"/>
    <col min="8198" max="8198" width="11.28515625" style="1" customWidth="1"/>
    <col min="8199" max="8199" width="19.42578125" style="1" customWidth="1"/>
    <col min="8200" max="8200" width="38.85546875" style="1" customWidth="1"/>
    <col min="8201" max="8201" width="34" style="1" customWidth="1"/>
    <col min="8202" max="8202" width="22.5703125" style="1" customWidth="1"/>
    <col min="8203" max="8203" width="13.5703125" style="1" customWidth="1"/>
    <col min="8204" max="8204" width="14.140625" style="1" customWidth="1"/>
    <col min="8205" max="8205" width="26.5703125" style="1" customWidth="1"/>
    <col min="8206" max="8206" width="12.85546875" style="1" customWidth="1"/>
    <col min="8207" max="8207" width="16.28515625" style="1" customWidth="1"/>
    <col min="8208" max="8208" width="18.42578125" style="1" customWidth="1"/>
    <col min="8209" max="8209" width="20.7109375" style="1" customWidth="1"/>
    <col min="8210" max="8210" width="25.140625" style="1" customWidth="1"/>
    <col min="8211" max="8211" width="10.140625" style="1" customWidth="1"/>
    <col min="8212" max="8212" width="22.140625" style="1" customWidth="1"/>
    <col min="8213" max="8213" width="19.5703125" style="1" customWidth="1"/>
    <col min="8214" max="8214" width="21.85546875" style="1" customWidth="1"/>
    <col min="8215" max="8215" width="16.140625" style="1" customWidth="1"/>
    <col min="8216" max="8216" width="24.140625" style="1" customWidth="1"/>
    <col min="8217" max="8217" width="14" style="1" bestFit="1" customWidth="1"/>
    <col min="8218" max="8453" width="8.85546875" style="1"/>
    <col min="8454" max="8454" width="11.28515625" style="1" customWidth="1"/>
    <col min="8455" max="8455" width="19.42578125" style="1" customWidth="1"/>
    <col min="8456" max="8456" width="38.85546875" style="1" customWidth="1"/>
    <col min="8457" max="8457" width="34" style="1" customWidth="1"/>
    <col min="8458" max="8458" width="22.5703125" style="1" customWidth="1"/>
    <col min="8459" max="8459" width="13.5703125" style="1" customWidth="1"/>
    <col min="8460" max="8460" width="14.140625" style="1" customWidth="1"/>
    <col min="8461" max="8461" width="26.5703125" style="1" customWidth="1"/>
    <col min="8462" max="8462" width="12.85546875" style="1" customWidth="1"/>
    <col min="8463" max="8463" width="16.28515625" style="1" customWidth="1"/>
    <col min="8464" max="8464" width="18.42578125" style="1" customWidth="1"/>
    <col min="8465" max="8465" width="20.7109375" style="1" customWidth="1"/>
    <col min="8466" max="8466" width="25.140625" style="1" customWidth="1"/>
    <col min="8467" max="8467" width="10.140625" style="1" customWidth="1"/>
    <col min="8468" max="8468" width="22.140625" style="1" customWidth="1"/>
    <col min="8469" max="8469" width="19.5703125" style="1" customWidth="1"/>
    <col min="8470" max="8470" width="21.85546875" style="1" customWidth="1"/>
    <col min="8471" max="8471" width="16.140625" style="1" customWidth="1"/>
    <col min="8472" max="8472" width="24.140625" style="1" customWidth="1"/>
    <col min="8473" max="8473" width="14" style="1" bestFit="1" customWidth="1"/>
    <col min="8474" max="8709" width="8.85546875" style="1"/>
    <col min="8710" max="8710" width="11.28515625" style="1" customWidth="1"/>
    <col min="8711" max="8711" width="19.42578125" style="1" customWidth="1"/>
    <col min="8712" max="8712" width="38.85546875" style="1" customWidth="1"/>
    <col min="8713" max="8713" width="34" style="1" customWidth="1"/>
    <col min="8714" max="8714" width="22.5703125" style="1" customWidth="1"/>
    <col min="8715" max="8715" width="13.5703125" style="1" customWidth="1"/>
    <col min="8716" max="8716" width="14.140625" style="1" customWidth="1"/>
    <col min="8717" max="8717" width="26.5703125" style="1" customWidth="1"/>
    <col min="8718" max="8718" width="12.85546875" style="1" customWidth="1"/>
    <col min="8719" max="8719" width="16.28515625" style="1" customWidth="1"/>
    <col min="8720" max="8720" width="18.42578125" style="1" customWidth="1"/>
    <col min="8721" max="8721" width="20.7109375" style="1" customWidth="1"/>
    <col min="8722" max="8722" width="25.140625" style="1" customWidth="1"/>
    <col min="8723" max="8723" width="10.140625" style="1" customWidth="1"/>
    <col min="8724" max="8724" width="22.140625" style="1" customWidth="1"/>
    <col min="8725" max="8725" width="19.5703125" style="1" customWidth="1"/>
    <col min="8726" max="8726" width="21.85546875" style="1" customWidth="1"/>
    <col min="8727" max="8727" width="16.140625" style="1" customWidth="1"/>
    <col min="8728" max="8728" width="24.140625" style="1" customWidth="1"/>
    <col min="8729" max="8729" width="14" style="1" bestFit="1" customWidth="1"/>
    <col min="8730" max="8965" width="8.85546875" style="1"/>
    <col min="8966" max="8966" width="11.28515625" style="1" customWidth="1"/>
    <col min="8967" max="8967" width="19.42578125" style="1" customWidth="1"/>
    <col min="8968" max="8968" width="38.85546875" style="1" customWidth="1"/>
    <col min="8969" max="8969" width="34" style="1" customWidth="1"/>
    <col min="8970" max="8970" width="22.5703125" style="1" customWidth="1"/>
    <col min="8971" max="8971" width="13.5703125" style="1" customWidth="1"/>
    <col min="8972" max="8972" width="14.140625" style="1" customWidth="1"/>
    <col min="8973" max="8973" width="26.5703125" style="1" customWidth="1"/>
    <col min="8974" max="8974" width="12.85546875" style="1" customWidth="1"/>
    <col min="8975" max="8975" width="16.28515625" style="1" customWidth="1"/>
    <col min="8976" max="8976" width="18.42578125" style="1" customWidth="1"/>
    <col min="8977" max="8977" width="20.7109375" style="1" customWidth="1"/>
    <col min="8978" max="8978" width="25.140625" style="1" customWidth="1"/>
    <col min="8979" max="8979" width="10.140625" style="1" customWidth="1"/>
    <col min="8980" max="8980" width="22.140625" style="1" customWidth="1"/>
    <col min="8981" max="8981" width="19.5703125" style="1" customWidth="1"/>
    <col min="8982" max="8982" width="21.85546875" style="1" customWidth="1"/>
    <col min="8983" max="8983" width="16.140625" style="1" customWidth="1"/>
    <col min="8984" max="8984" width="24.140625" style="1" customWidth="1"/>
    <col min="8985" max="8985" width="14" style="1" bestFit="1" customWidth="1"/>
    <col min="8986" max="9221" width="8.85546875" style="1"/>
    <col min="9222" max="9222" width="11.28515625" style="1" customWidth="1"/>
    <col min="9223" max="9223" width="19.42578125" style="1" customWidth="1"/>
    <col min="9224" max="9224" width="38.85546875" style="1" customWidth="1"/>
    <col min="9225" max="9225" width="34" style="1" customWidth="1"/>
    <col min="9226" max="9226" width="22.5703125" style="1" customWidth="1"/>
    <col min="9227" max="9227" width="13.5703125" style="1" customWidth="1"/>
    <col min="9228" max="9228" width="14.140625" style="1" customWidth="1"/>
    <col min="9229" max="9229" width="26.5703125" style="1" customWidth="1"/>
    <col min="9230" max="9230" width="12.85546875" style="1" customWidth="1"/>
    <col min="9231" max="9231" width="16.28515625" style="1" customWidth="1"/>
    <col min="9232" max="9232" width="18.42578125" style="1" customWidth="1"/>
    <col min="9233" max="9233" width="20.7109375" style="1" customWidth="1"/>
    <col min="9234" max="9234" width="25.140625" style="1" customWidth="1"/>
    <col min="9235" max="9235" width="10.140625" style="1" customWidth="1"/>
    <col min="9236" max="9236" width="22.140625" style="1" customWidth="1"/>
    <col min="9237" max="9237" width="19.5703125" style="1" customWidth="1"/>
    <col min="9238" max="9238" width="21.85546875" style="1" customWidth="1"/>
    <col min="9239" max="9239" width="16.140625" style="1" customWidth="1"/>
    <col min="9240" max="9240" width="24.140625" style="1" customWidth="1"/>
    <col min="9241" max="9241" width="14" style="1" bestFit="1" customWidth="1"/>
    <col min="9242" max="9477" width="8.85546875" style="1"/>
    <col min="9478" max="9478" width="11.28515625" style="1" customWidth="1"/>
    <col min="9479" max="9479" width="19.42578125" style="1" customWidth="1"/>
    <col min="9480" max="9480" width="38.85546875" style="1" customWidth="1"/>
    <col min="9481" max="9481" width="34" style="1" customWidth="1"/>
    <col min="9482" max="9482" width="22.5703125" style="1" customWidth="1"/>
    <col min="9483" max="9483" width="13.5703125" style="1" customWidth="1"/>
    <col min="9484" max="9484" width="14.140625" style="1" customWidth="1"/>
    <col min="9485" max="9485" width="26.5703125" style="1" customWidth="1"/>
    <col min="9486" max="9486" width="12.85546875" style="1" customWidth="1"/>
    <col min="9487" max="9487" width="16.28515625" style="1" customWidth="1"/>
    <col min="9488" max="9488" width="18.42578125" style="1" customWidth="1"/>
    <col min="9489" max="9489" width="20.7109375" style="1" customWidth="1"/>
    <col min="9490" max="9490" width="25.140625" style="1" customWidth="1"/>
    <col min="9491" max="9491" width="10.140625" style="1" customWidth="1"/>
    <col min="9492" max="9492" width="22.140625" style="1" customWidth="1"/>
    <col min="9493" max="9493" width="19.5703125" style="1" customWidth="1"/>
    <col min="9494" max="9494" width="21.85546875" style="1" customWidth="1"/>
    <col min="9495" max="9495" width="16.140625" style="1" customWidth="1"/>
    <col min="9496" max="9496" width="24.140625" style="1" customWidth="1"/>
    <col min="9497" max="9497" width="14" style="1" bestFit="1" customWidth="1"/>
    <col min="9498" max="9733" width="8.85546875" style="1"/>
    <col min="9734" max="9734" width="11.28515625" style="1" customWidth="1"/>
    <col min="9735" max="9735" width="19.42578125" style="1" customWidth="1"/>
    <col min="9736" max="9736" width="38.85546875" style="1" customWidth="1"/>
    <col min="9737" max="9737" width="34" style="1" customWidth="1"/>
    <col min="9738" max="9738" width="22.5703125" style="1" customWidth="1"/>
    <col min="9739" max="9739" width="13.5703125" style="1" customWidth="1"/>
    <col min="9740" max="9740" width="14.140625" style="1" customWidth="1"/>
    <col min="9741" max="9741" width="26.5703125" style="1" customWidth="1"/>
    <col min="9742" max="9742" width="12.85546875" style="1" customWidth="1"/>
    <col min="9743" max="9743" width="16.28515625" style="1" customWidth="1"/>
    <col min="9744" max="9744" width="18.42578125" style="1" customWidth="1"/>
    <col min="9745" max="9745" width="20.7109375" style="1" customWidth="1"/>
    <col min="9746" max="9746" width="25.140625" style="1" customWidth="1"/>
    <col min="9747" max="9747" width="10.140625" style="1" customWidth="1"/>
    <col min="9748" max="9748" width="22.140625" style="1" customWidth="1"/>
    <col min="9749" max="9749" width="19.5703125" style="1" customWidth="1"/>
    <col min="9750" max="9750" width="21.85546875" style="1" customWidth="1"/>
    <col min="9751" max="9751" width="16.140625" style="1" customWidth="1"/>
    <col min="9752" max="9752" width="24.140625" style="1" customWidth="1"/>
    <col min="9753" max="9753" width="14" style="1" bestFit="1" customWidth="1"/>
    <col min="9754" max="9989" width="8.85546875" style="1"/>
    <col min="9990" max="9990" width="11.28515625" style="1" customWidth="1"/>
    <col min="9991" max="9991" width="19.42578125" style="1" customWidth="1"/>
    <col min="9992" max="9992" width="38.85546875" style="1" customWidth="1"/>
    <col min="9993" max="9993" width="34" style="1" customWidth="1"/>
    <col min="9994" max="9994" width="22.5703125" style="1" customWidth="1"/>
    <col min="9995" max="9995" width="13.5703125" style="1" customWidth="1"/>
    <col min="9996" max="9996" width="14.140625" style="1" customWidth="1"/>
    <col min="9997" max="9997" width="26.5703125" style="1" customWidth="1"/>
    <col min="9998" max="9998" width="12.85546875" style="1" customWidth="1"/>
    <col min="9999" max="9999" width="16.28515625" style="1" customWidth="1"/>
    <col min="10000" max="10000" width="18.42578125" style="1" customWidth="1"/>
    <col min="10001" max="10001" width="20.7109375" style="1" customWidth="1"/>
    <col min="10002" max="10002" width="25.140625" style="1" customWidth="1"/>
    <col min="10003" max="10003" width="10.140625" style="1" customWidth="1"/>
    <col min="10004" max="10004" width="22.140625" style="1" customWidth="1"/>
    <col min="10005" max="10005" width="19.5703125" style="1" customWidth="1"/>
    <col min="10006" max="10006" width="21.85546875" style="1" customWidth="1"/>
    <col min="10007" max="10007" width="16.140625" style="1" customWidth="1"/>
    <col min="10008" max="10008" width="24.140625" style="1" customWidth="1"/>
    <col min="10009" max="10009" width="14" style="1" bestFit="1" customWidth="1"/>
    <col min="10010" max="10245" width="8.85546875" style="1"/>
    <col min="10246" max="10246" width="11.28515625" style="1" customWidth="1"/>
    <col min="10247" max="10247" width="19.42578125" style="1" customWidth="1"/>
    <col min="10248" max="10248" width="38.85546875" style="1" customWidth="1"/>
    <col min="10249" max="10249" width="34" style="1" customWidth="1"/>
    <col min="10250" max="10250" width="22.5703125" style="1" customWidth="1"/>
    <col min="10251" max="10251" width="13.5703125" style="1" customWidth="1"/>
    <col min="10252" max="10252" width="14.140625" style="1" customWidth="1"/>
    <col min="10253" max="10253" width="26.5703125" style="1" customWidth="1"/>
    <col min="10254" max="10254" width="12.85546875" style="1" customWidth="1"/>
    <col min="10255" max="10255" width="16.28515625" style="1" customWidth="1"/>
    <col min="10256" max="10256" width="18.42578125" style="1" customWidth="1"/>
    <col min="10257" max="10257" width="20.7109375" style="1" customWidth="1"/>
    <col min="10258" max="10258" width="25.140625" style="1" customWidth="1"/>
    <col min="10259" max="10259" width="10.140625" style="1" customWidth="1"/>
    <col min="10260" max="10260" width="22.140625" style="1" customWidth="1"/>
    <col min="10261" max="10261" width="19.5703125" style="1" customWidth="1"/>
    <col min="10262" max="10262" width="21.85546875" style="1" customWidth="1"/>
    <col min="10263" max="10263" width="16.140625" style="1" customWidth="1"/>
    <col min="10264" max="10264" width="24.140625" style="1" customWidth="1"/>
    <col min="10265" max="10265" width="14" style="1" bestFit="1" customWidth="1"/>
    <col min="10266" max="10501" width="8.85546875" style="1"/>
    <col min="10502" max="10502" width="11.28515625" style="1" customWidth="1"/>
    <col min="10503" max="10503" width="19.42578125" style="1" customWidth="1"/>
    <col min="10504" max="10504" width="38.85546875" style="1" customWidth="1"/>
    <col min="10505" max="10505" width="34" style="1" customWidth="1"/>
    <col min="10506" max="10506" width="22.5703125" style="1" customWidth="1"/>
    <col min="10507" max="10507" width="13.5703125" style="1" customWidth="1"/>
    <col min="10508" max="10508" width="14.140625" style="1" customWidth="1"/>
    <col min="10509" max="10509" width="26.5703125" style="1" customWidth="1"/>
    <col min="10510" max="10510" width="12.85546875" style="1" customWidth="1"/>
    <col min="10511" max="10511" width="16.28515625" style="1" customWidth="1"/>
    <col min="10512" max="10512" width="18.42578125" style="1" customWidth="1"/>
    <col min="10513" max="10513" width="20.7109375" style="1" customWidth="1"/>
    <col min="10514" max="10514" width="25.140625" style="1" customWidth="1"/>
    <col min="10515" max="10515" width="10.140625" style="1" customWidth="1"/>
    <col min="10516" max="10516" width="22.140625" style="1" customWidth="1"/>
    <col min="10517" max="10517" width="19.5703125" style="1" customWidth="1"/>
    <col min="10518" max="10518" width="21.85546875" style="1" customWidth="1"/>
    <col min="10519" max="10519" width="16.140625" style="1" customWidth="1"/>
    <col min="10520" max="10520" width="24.140625" style="1" customWidth="1"/>
    <col min="10521" max="10521" width="14" style="1" bestFit="1" customWidth="1"/>
    <col min="10522" max="10757" width="8.85546875" style="1"/>
    <col min="10758" max="10758" width="11.28515625" style="1" customWidth="1"/>
    <col min="10759" max="10759" width="19.42578125" style="1" customWidth="1"/>
    <col min="10760" max="10760" width="38.85546875" style="1" customWidth="1"/>
    <col min="10761" max="10761" width="34" style="1" customWidth="1"/>
    <col min="10762" max="10762" width="22.5703125" style="1" customWidth="1"/>
    <col min="10763" max="10763" width="13.5703125" style="1" customWidth="1"/>
    <col min="10764" max="10764" width="14.140625" style="1" customWidth="1"/>
    <col min="10765" max="10765" width="26.5703125" style="1" customWidth="1"/>
    <col min="10766" max="10766" width="12.85546875" style="1" customWidth="1"/>
    <col min="10767" max="10767" width="16.28515625" style="1" customWidth="1"/>
    <col min="10768" max="10768" width="18.42578125" style="1" customWidth="1"/>
    <col min="10769" max="10769" width="20.7109375" style="1" customWidth="1"/>
    <col min="10770" max="10770" width="25.140625" style="1" customWidth="1"/>
    <col min="10771" max="10771" width="10.140625" style="1" customWidth="1"/>
    <col min="10772" max="10772" width="22.140625" style="1" customWidth="1"/>
    <col min="10773" max="10773" width="19.5703125" style="1" customWidth="1"/>
    <col min="10774" max="10774" width="21.85546875" style="1" customWidth="1"/>
    <col min="10775" max="10775" width="16.140625" style="1" customWidth="1"/>
    <col min="10776" max="10776" width="24.140625" style="1" customWidth="1"/>
    <col min="10777" max="10777" width="14" style="1" bestFit="1" customWidth="1"/>
    <col min="10778" max="11013" width="8.85546875" style="1"/>
    <col min="11014" max="11014" width="11.28515625" style="1" customWidth="1"/>
    <col min="11015" max="11015" width="19.42578125" style="1" customWidth="1"/>
    <col min="11016" max="11016" width="38.85546875" style="1" customWidth="1"/>
    <col min="11017" max="11017" width="34" style="1" customWidth="1"/>
    <col min="11018" max="11018" width="22.5703125" style="1" customWidth="1"/>
    <col min="11019" max="11019" width="13.5703125" style="1" customWidth="1"/>
    <col min="11020" max="11020" width="14.140625" style="1" customWidth="1"/>
    <col min="11021" max="11021" width="26.5703125" style="1" customWidth="1"/>
    <col min="11022" max="11022" width="12.85546875" style="1" customWidth="1"/>
    <col min="11023" max="11023" width="16.28515625" style="1" customWidth="1"/>
    <col min="11024" max="11024" width="18.42578125" style="1" customWidth="1"/>
    <col min="11025" max="11025" width="20.7109375" style="1" customWidth="1"/>
    <col min="11026" max="11026" width="25.140625" style="1" customWidth="1"/>
    <col min="11027" max="11027" width="10.140625" style="1" customWidth="1"/>
    <col min="11028" max="11028" width="22.140625" style="1" customWidth="1"/>
    <col min="11029" max="11029" width="19.5703125" style="1" customWidth="1"/>
    <col min="11030" max="11030" width="21.85546875" style="1" customWidth="1"/>
    <col min="11031" max="11031" width="16.140625" style="1" customWidth="1"/>
    <col min="11032" max="11032" width="24.140625" style="1" customWidth="1"/>
    <col min="11033" max="11033" width="14" style="1" bestFit="1" customWidth="1"/>
    <col min="11034" max="11269" width="8.85546875" style="1"/>
    <col min="11270" max="11270" width="11.28515625" style="1" customWidth="1"/>
    <col min="11271" max="11271" width="19.42578125" style="1" customWidth="1"/>
    <col min="11272" max="11272" width="38.85546875" style="1" customWidth="1"/>
    <col min="11273" max="11273" width="34" style="1" customWidth="1"/>
    <col min="11274" max="11274" width="22.5703125" style="1" customWidth="1"/>
    <col min="11275" max="11275" width="13.5703125" style="1" customWidth="1"/>
    <col min="11276" max="11276" width="14.140625" style="1" customWidth="1"/>
    <col min="11277" max="11277" width="26.5703125" style="1" customWidth="1"/>
    <col min="11278" max="11278" width="12.85546875" style="1" customWidth="1"/>
    <col min="11279" max="11279" width="16.28515625" style="1" customWidth="1"/>
    <col min="11280" max="11280" width="18.42578125" style="1" customWidth="1"/>
    <col min="11281" max="11281" width="20.7109375" style="1" customWidth="1"/>
    <col min="11282" max="11282" width="25.140625" style="1" customWidth="1"/>
    <col min="11283" max="11283" width="10.140625" style="1" customWidth="1"/>
    <col min="11284" max="11284" width="22.140625" style="1" customWidth="1"/>
    <col min="11285" max="11285" width="19.5703125" style="1" customWidth="1"/>
    <col min="11286" max="11286" width="21.85546875" style="1" customWidth="1"/>
    <col min="11287" max="11287" width="16.140625" style="1" customWidth="1"/>
    <col min="11288" max="11288" width="24.140625" style="1" customWidth="1"/>
    <col min="11289" max="11289" width="14" style="1" bestFit="1" customWidth="1"/>
    <col min="11290" max="11525" width="8.85546875" style="1"/>
    <col min="11526" max="11526" width="11.28515625" style="1" customWidth="1"/>
    <col min="11527" max="11527" width="19.42578125" style="1" customWidth="1"/>
    <col min="11528" max="11528" width="38.85546875" style="1" customWidth="1"/>
    <col min="11529" max="11529" width="34" style="1" customWidth="1"/>
    <col min="11530" max="11530" width="22.5703125" style="1" customWidth="1"/>
    <col min="11531" max="11531" width="13.5703125" style="1" customWidth="1"/>
    <col min="11532" max="11532" width="14.140625" style="1" customWidth="1"/>
    <col min="11533" max="11533" width="26.5703125" style="1" customWidth="1"/>
    <col min="11534" max="11534" width="12.85546875" style="1" customWidth="1"/>
    <col min="11535" max="11535" width="16.28515625" style="1" customWidth="1"/>
    <col min="11536" max="11536" width="18.42578125" style="1" customWidth="1"/>
    <col min="11537" max="11537" width="20.7109375" style="1" customWidth="1"/>
    <col min="11538" max="11538" width="25.140625" style="1" customWidth="1"/>
    <col min="11539" max="11539" width="10.140625" style="1" customWidth="1"/>
    <col min="11540" max="11540" width="22.140625" style="1" customWidth="1"/>
    <col min="11541" max="11541" width="19.5703125" style="1" customWidth="1"/>
    <col min="11542" max="11542" width="21.85546875" style="1" customWidth="1"/>
    <col min="11543" max="11543" width="16.140625" style="1" customWidth="1"/>
    <col min="11544" max="11544" width="24.140625" style="1" customWidth="1"/>
    <col min="11545" max="11545" width="14" style="1" bestFit="1" customWidth="1"/>
    <col min="11546" max="11781" width="8.85546875" style="1"/>
    <col min="11782" max="11782" width="11.28515625" style="1" customWidth="1"/>
    <col min="11783" max="11783" width="19.42578125" style="1" customWidth="1"/>
    <col min="11784" max="11784" width="38.85546875" style="1" customWidth="1"/>
    <col min="11785" max="11785" width="34" style="1" customWidth="1"/>
    <col min="11786" max="11786" width="22.5703125" style="1" customWidth="1"/>
    <col min="11787" max="11787" width="13.5703125" style="1" customWidth="1"/>
    <col min="11788" max="11788" width="14.140625" style="1" customWidth="1"/>
    <col min="11789" max="11789" width="26.5703125" style="1" customWidth="1"/>
    <col min="11790" max="11790" width="12.85546875" style="1" customWidth="1"/>
    <col min="11791" max="11791" width="16.28515625" style="1" customWidth="1"/>
    <col min="11792" max="11792" width="18.42578125" style="1" customWidth="1"/>
    <col min="11793" max="11793" width="20.7109375" style="1" customWidth="1"/>
    <col min="11794" max="11794" width="25.140625" style="1" customWidth="1"/>
    <col min="11795" max="11795" width="10.140625" style="1" customWidth="1"/>
    <col min="11796" max="11796" width="22.140625" style="1" customWidth="1"/>
    <col min="11797" max="11797" width="19.5703125" style="1" customWidth="1"/>
    <col min="11798" max="11798" width="21.85546875" style="1" customWidth="1"/>
    <col min="11799" max="11799" width="16.140625" style="1" customWidth="1"/>
    <col min="11800" max="11800" width="24.140625" style="1" customWidth="1"/>
    <col min="11801" max="11801" width="14" style="1" bestFit="1" customWidth="1"/>
    <col min="11802" max="12037" width="8.85546875" style="1"/>
    <col min="12038" max="12038" width="11.28515625" style="1" customWidth="1"/>
    <col min="12039" max="12039" width="19.42578125" style="1" customWidth="1"/>
    <col min="12040" max="12040" width="38.85546875" style="1" customWidth="1"/>
    <col min="12041" max="12041" width="34" style="1" customWidth="1"/>
    <col min="12042" max="12042" width="22.5703125" style="1" customWidth="1"/>
    <col min="12043" max="12043" width="13.5703125" style="1" customWidth="1"/>
    <col min="12044" max="12044" width="14.140625" style="1" customWidth="1"/>
    <col min="12045" max="12045" width="26.5703125" style="1" customWidth="1"/>
    <col min="12046" max="12046" width="12.85546875" style="1" customWidth="1"/>
    <col min="12047" max="12047" width="16.28515625" style="1" customWidth="1"/>
    <col min="12048" max="12048" width="18.42578125" style="1" customWidth="1"/>
    <col min="12049" max="12049" width="20.7109375" style="1" customWidth="1"/>
    <col min="12050" max="12050" width="25.140625" style="1" customWidth="1"/>
    <col min="12051" max="12051" width="10.140625" style="1" customWidth="1"/>
    <col min="12052" max="12052" width="22.140625" style="1" customWidth="1"/>
    <col min="12053" max="12053" width="19.5703125" style="1" customWidth="1"/>
    <col min="12054" max="12054" width="21.85546875" style="1" customWidth="1"/>
    <col min="12055" max="12055" width="16.140625" style="1" customWidth="1"/>
    <col min="12056" max="12056" width="24.140625" style="1" customWidth="1"/>
    <col min="12057" max="12057" width="14" style="1" bestFit="1" customWidth="1"/>
    <col min="12058" max="12293" width="8.85546875" style="1"/>
    <col min="12294" max="12294" width="11.28515625" style="1" customWidth="1"/>
    <col min="12295" max="12295" width="19.42578125" style="1" customWidth="1"/>
    <col min="12296" max="12296" width="38.85546875" style="1" customWidth="1"/>
    <col min="12297" max="12297" width="34" style="1" customWidth="1"/>
    <col min="12298" max="12298" width="22.5703125" style="1" customWidth="1"/>
    <col min="12299" max="12299" width="13.5703125" style="1" customWidth="1"/>
    <col min="12300" max="12300" width="14.140625" style="1" customWidth="1"/>
    <col min="12301" max="12301" width="26.5703125" style="1" customWidth="1"/>
    <col min="12302" max="12302" width="12.85546875" style="1" customWidth="1"/>
    <col min="12303" max="12303" width="16.28515625" style="1" customWidth="1"/>
    <col min="12304" max="12304" width="18.42578125" style="1" customWidth="1"/>
    <col min="12305" max="12305" width="20.7109375" style="1" customWidth="1"/>
    <col min="12306" max="12306" width="25.140625" style="1" customWidth="1"/>
    <col min="12307" max="12307" width="10.140625" style="1" customWidth="1"/>
    <col min="12308" max="12308" width="22.140625" style="1" customWidth="1"/>
    <col min="12309" max="12309" width="19.5703125" style="1" customWidth="1"/>
    <col min="12310" max="12310" width="21.85546875" style="1" customWidth="1"/>
    <col min="12311" max="12311" width="16.140625" style="1" customWidth="1"/>
    <col min="12312" max="12312" width="24.140625" style="1" customWidth="1"/>
    <col min="12313" max="12313" width="14" style="1" bestFit="1" customWidth="1"/>
    <col min="12314" max="12549" width="8.85546875" style="1"/>
    <col min="12550" max="12550" width="11.28515625" style="1" customWidth="1"/>
    <col min="12551" max="12551" width="19.42578125" style="1" customWidth="1"/>
    <col min="12552" max="12552" width="38.85546875" style="1" customWidth="1"/>
    <col min="12553" max="12553" width="34" style="1" customWidth="1"/>
    <col min="12554" max="12554" width="22.5703125" style="1" customWidth="1"/>
    <col min="12555" max="12555" width="13.5703125" style="1" customWidth="1"/>
    <col min="12556" max="12556" width="14.140625" style="1" customWidth="1"/>
    <col min="12557" max="12557" width="26.5703125" style="1" customWidth="1"/>
    <col min="12558" max="12558" width="12.85546875" style="1" customWidth="1"/>
    <col min="12559" max="12559" width="16.28515625" style="1" customWidth="1"/>
    <col min="12560" max="12560" width="18.42578125" style="1" customWidth="1"/>
    <col min="12561" max="12561" width="20.7109375" style="1" customWidth="1"/>
    <col min="12562" max="12562" width="25.140625" style="1" customWidth="1"/>
    <col min="12563" max="12563" width="10.140625" style="1" customWidth="1"/>
    <col min="12564" max="12564" width="22.140625" style="1" customWidth="1"/>
    <col min="12565" max="12565" width="19.5703125" style="1" customWidth="1"/>
    <col min="12566" max="12566" width="21.85546875" style="1" customWidth="1"/>
    <col min="12567" max="12567" width="16.140625" style="1" customWidth="1"/>
    <col min="12568" max="12568" width="24.140625" style="1" customWidth="1"/>
    <col min="12569" max="12569" width="14" style="1" bestFit="1" customWidth="1"/>
    <col min="12570" max="12805" width="8.85546875" style="1"/>
    <col min="12806" max="12806" width="11.28515625" style="1" customWidth="1"/>
    <col min="12807" max="12807" width="19.42578125" style="1" customWidth="1"/>
    <col min="12808" max="12808" width="38.85546875" style="1" customWidth="1"/>
    <col min="12809" max="12809" width="34" style="1" customWidth="1"/>
    <col min="12810" max="12810" width="22.5703125" style="1" customWidth="1"/>
    <col min="12811" max="12811" width="13.5703125" style="1" customWidth="1"/>
    <col min="12812" max="12812" width="14.140625" style="1" customWidth="1"/>
    <col min="12813" max="12813" width="26.5703125" style="1" customWidth="1"/>
    <col min="12814" max="12814" width="12.85546875" style="1" customWidth="1"/>
    <col min="12815" max="12815" width="16.28515625" style="1" customWidth="1"/>
    <col min="12816" max="12816" width="18.42578125" style="1" customWidth="1"/>
    <col min="12817" max="12817" width="20.7109375" style="1" customWidth="1"/>
    <col min="12818" max="12818" width="25.140625" style="1" customWidth="1"/>
    <col min="12819" max="12819" width="10.140625" style="1" customWidth="1"/>
    <col min="12820" max="12820" width="22.140625" style="1" customWidth="1"/>
    <col min="12821" max="12821" width="19.5703125" style="1" customWidth="1"/>
    <col min="12822" max="12822" width="21.85546875" style="1" customWidth="1"/>
    <col min="12823" max="12823" width="16.140625" style="1" customWidth="1"/>
    <col min="12824" max="12824" width="24.140625" style="1" customWidth="1"/>
    <col min="12825" max="12825" width="14" style="1" bestFit="1" customWidth="1"/>
    <col min="12826" max="13061" width="8.85546875" style="1"/>
    <col min="13062" max="13062" width="11.28515625" style="1" customWidth="1"/>
    <col min="13063" max="13063" width="19.42578125" style="1" customWidth="1"/>
    <col min="13064" max="13064" width="38.85546875" style="1" customWidth="1"/>
    <col min="13065" max="13065" width="34" style="1" customWidth="1"/>
    <col min="13066" max="13066" width="22.5703125" style="1" customWidth="1"/>
    <col min="13067" max="13067" width="13.5703125" style="1" customWidth="1"/>
    <col min="13068" max="13068" width="14.140625" style="1" customWidth="1"/>
    <col min="13069" max="13069" width="26.5703125" style="1" customWidth="1"/>
    <col min="13070" max="13070" width="12.85546875" style="1" customWidth="1"/>
    <col min="13071" max="13071" width="16.28515625" style="1" customWidth="1"/>
    <col min="13072" max="13072" width="18.42578125" style="1" customWidth="1"/>
    <col min="13073" max="13073" width="20.7109375" style="1" customWidth="1"/>
    <col min="13074" max="13074" width="25.140625" style="1" customWidth="1"/>
    <col min="13075" max="13075" width="10.140625" style="1" customWidth="1"/>
    <col min="13076" max="13076" width="22.140625" style="1" customWidth="1"/>
    <col min="13077" max="13077" width="19.5703125" style="1" customWidth="1"/>
    <col min="13078" max="13078" width="21.85546875" style="1" customWidth="1"/>
    <col min="13079" max="13079" width="16.140625" style="1" customWidth="1"/>
    <col min="13080" max="13080" width="24.140625" style="1" customWidth="1"/>
    <col min="13081" max="13081" width="14" style="1" bestFit="1" customWidth="1"/>
    <col min="13082" max="13317" width="8.85546875" style="1"/>
    <col min="13318" max="13318" width="11.28515625" style="1" customWidth="1"/>
    <col min="13319" max="13319" width="19.42578125" style="1" customWidth="1"/>
    <col min="13320" max="13320" width="38.85546875" style="1" customWidth="1"/>
    <col min="13321" max="13321" width="34" style="1" customWidth="1"/>
    <col min="13322" max="13322" width="22.5703125" style="1" customWidth="1"/>
    <col min="13323" max="13323" width="13.5703125" style="1" customWidth="1"/>
    <col min="13324" max="13324" width="14.140625" style="1" customWidth="1"/>
    <col min="13325" max="13325" width="26.5703125" style="1" customWidth="1"/>
    <col min="13326" max="13326" width="12.85546875" style="1" customWidth="1"/>
    <col min="13327" max="13327" width="16.28515625" style="1" customWidth="1"/>
    <col min="13328" max="13328" width="18.42578125" style="1" customWidth="1"/>
    <col min="13329" max="13329" width="20.7109375" style="1" customWidth="1"/>
    <col min="13330" max="13330" width="25.140625" style="1" customWidth="1"/>
    <col min="13331" max="13331" width="10.140625" style="1" customWidth="1"/>
    <col min="13332" max="13332" width="22.140625" style="1" customWidth="1"/>
    <col min="13333" max="13333" width="19.5703125" style="1" customWidth="1"/>
    <col min="13334" max="13334" width="21.85546875" style="1" customWidth="1"/>
    <col min="13335" max="13335" width="16.140625" style="1" customWidth="1"/>
    <col min="13336" max="13336" width="24.140625" style="1" customWidth="1"/>
    <col min="13337" max="13337" width="14" style="1" bestFit="1" customWidth="1"/>
    <col min="13338" max="13573" width="8.85546875" style="1"/>
    <col min="13574" max="13574" width="11.28515625" style="1" customWidth="1"/>
    <col min="13575" max="13575" width="19.42578125" style="1" customWidth="1"/>
    <col min="13576" max="13576" width="38.85546875" style="1" customWidth="1"/>
    <col min="13577" max="13577" width="34" style="1" customWidth="1"/>
    <col min="13578" max="13578" width="22.5703125" style="1" customWidth="1"/>
    <col min="13579" max="13579" width="13.5703125" style="1" customWidth="1"/>
    <col min="13580" max="13580" width="14.140625" style="1" customWidth="1"/>
    <col min="13581" max="13581" width="26.5703125" style="1" customWidth="1"/>
    <col min="13582" max="13582" width="12.85546875" style="1" customWidth="1"/>
    <col min="13583" max="13583" width="16.28515625" style="1" customWidth="1"/>
    <col min="13584" max="13584" width="18.42578125" style="1" customWidth="1"/>
    <col min="13585" max="13585" width="20.7109375" style="1" customWidth="1"/>
    <col min="13586" max="13586" width="25.140625" style="1" customWidth="1"/>
    <col min="13587" max="13587" width="10.140625" style="1" customWidth="1"/>
    <col min="13588" max="13588" width="22.140625" style="1" customWidth="1"/>
    <col min="13589" max="13589" width="19.5703125" style="1" customWidth="1"/>
    <col min="13590" max="13590" width="21.85546875" style="1" customWidth="1"/>
    <col min="13591" max="13591" width="16.140625" style="1" customWidth="1"/>
    <col min="13592" max="13592" width="24.140625" style="1" customWidth="1"/>
    <col min="13593" max="13593" width="14" style="1" bestFit="1" customWidth="1"/>
    <col min="13594" max="13829" width="8.85546875" style="1"/>
    <col min="13830" max="13830" width="11.28515625" style="1" customWidth="1"/>
    <col min="13831" max="13831" width="19.42578125" style="1" customWidth="1"/>
    <col min="13832" max="13832" width="38.85546875" style="1" customWidth="1"/>
    <col min="13833" max="13833" width="34" style="1" customWidth="1"/>
    <col min="13834" max="13834" width="22.5703125" style="1" customWidth="1"/>
    <col min="13835" max="13835" width="13.5703125" style="1" customWidth="1"/>
    <col min="13836" max="13836" width="14.140625" style="1" customWidth="1"/>
    <col min="13837" max="13837" width="26.5703125" style="1" customWidth="1"/>
    <col min="13838" max="13838" width="12.85546875" style="1" customWidth="1"/>
    <col min="13839" max="13839" width="16.28515625" style="1" customWidth="1"/>
    <col min="13840" max="13840" width="18.42578125" style="1" customWidth="1"/>
    <col min="13841" max="13841" width="20.7109375" style="1" customWidth="1"/>
    <col min="13842" max="13842" width="25.140625" style="1" customWidth="1"/>
    <col min="13843" max="13843" width="10.140625" style="1" customWidth="1"/>
    <col min="13844" max="13844" width="22.140625" style="1" customWidth="1"/>
    <col min="13845" max="13845" width="19.5703125" style="1" customWidth="1"/>
    <col min="13846" max="13846" width="21.85546875" style="1" customWidth="1"/>
    <col min="13847" max="13847" width="16.140625" style="1" customWidth="1"/>
    <col min="13848" max="13848" width="24.140625" style="1" customWidth="1"/>
    <col min="13849" max="13849" width="14" style="1" bestFit="1" customWidth="1"/>
    <col min="13850" max="14085" width="8.85546875" style="1"/>
    <col min="14086" max="14086" width="11.28515625" style="1" customWidth="1"/>
    <col min="14087" max="14087" width="19.42578125" style="1" customWidth="1"/>
    <col min="14088" max="14088" width="38.85546875" style="1" customWidth="1"/>
    <col min="14089" max="14089" width="34" style="1" customWidth="1"/>
    <col min="14090" max="14090" width="22.5703125" style="1" customWidth="1"/>
    <col min="14091" max="14091" width="13.5703125" style="1" customWidth="1"/>
    <col min="14092" max="14092" width="14.140625" style="1" customWidth="1"/>
    <col min="14093" max="14093" width="26.5703125" style="1" customWidth="1"/>
    <col min="14094" max="14094" width="12.85546875" style="1" customWidth="1"/>
    <col min="14095" max="14095" width="16.28515625" style="1" customWidth="1"/>
    <col min="14096" max="14096" width="18.42578125" style="1" customWidth="1"/>
    <col min="14097" max="14097" width="20.7109375" style="1" customWidth="1"/>
    <col min="14098" max="14098" width="25.140625" style="1" customWidth="1"/>
    <col min="14099" max="14099" width="10.140625" style="1" customWidth="1"/>
    <col min="14100" max="14100" width="22.140625" style="1" customWidth="1"/>
    <col min="14101" max="14101" width="19.5703125" style="1" customWidth="1"/>
    <col min="14102" max="14102" width="21.85546875" style="1" customWidth="1"/>
    <col min="14103" max="14103" width="16.140625" style="1" customWidth="1"/>
    <col min="14104" max="14104" width="24.140625" style="1" customWidth="1"/>
    <col min="14105" max="14105" width="14" style="1" bestFit="1" customWidth="1"/>
    <col min="14106" max="14341" width="8.85546875" style="1"/>
    <col min="14342" max="14342" width="11.28515625" style="1" customWidth="1"/>
    <col min="14343" max="14343" width="19.42578125" style="1" customWidth="1"/>
    <col min="14344" max="14344" width="38.85546875" style="1" customWidth="1"/>
    <col min="14345" max="14345" width="34" style="1" customWidth="1"/>
    <col min="14346" max="14346" width="22.5703125" style="1" customWidth="1"/>
    <col min="14347" max="14347" width="13.5703125" style="1" customWidth="1"/>
    <col min="14348" max="14348" width="14.140625" style="1" customWidth="1"/>
    <col min="14349" max="14349" width="26.5703125" style="1" customWidth="1"/>
    <col min="14350" max="14350" width="12.85546875" style="1" customWidth="1"/>
    <col min="14351" max="14351" width="16.28515625" style="1" customWidth="1"/>
    <col min="14352" max="14352" width="18.42578125" style="1" customWidth="1"/>
    <col min="14353" max="14353" width="20.7109375" style="1" customWidth="1"/>
    <col min="14354" max="14354" width="25.140625" style="1" customWidth="1"/>
    <col min="14355" max="14355" width="10.140625" style="1" customWidth="1"/>
    <col min="14356" max="14356" width="22.140625" style="1" customWidth="1"/>
    <col min="14357" max="14357" width="19.5703125" style="1" customWidth="1"/>
    <col min="14358" max="14358" width="21.85546875" style="1" customWidth="1"/>
    <col min="14359" max="14359" width="16.140625" style="1" customWidth="1"/>
    <col min="14360" max="14360" width="24.140625" style="1" customWidth="1"/>
    <col min="14361" max="14361" width="14" style="1" bestFit="1" customWidth="1"/>
    <col min="14362" max="14597" width="8.85546875" style="1"/>
    <col min="14598" max="14598" width="11.28515625" style="1" customWidth="1"/>
    <col min="14599" max="14599" width="19.42578125" style="1" customWidth="1"/>
    <col min="14600" max="14600" width="38.85546875" style="1" customWidth="1"/>
    <col min="14601" max="14601" width="34" style="1" customWidth="1"/>
    <col min="14602" max="14602" width="22.5703125" style="1" customWidth="1"/>
    <col min="14603" max="14603" width="13.5703125" style="1" customWidth="1"/>
    <col min="14604" max="14604" width="14.140625" style="1" customWidth="1"/>
    <col min="14605" max="14605" width="26.5703125" style="1" customWidth="1"/>
    <col min="14606" max="14606" width="12.85546875" style="1" customWidth="1"/>
    <col min="14607" max="14607" width="16.28515625" style="1" customWidth="1"/>
    <col min="14608" max="14608" width="18.42578125" style="1" customWidth="1"/>
    <col min="14609" max="14609" width="20.7109375" style="1" customWidth="1"/>
    <col min="14610" max="14610" width="25.140625" style="1" customWidth="1"/>
    <col min="14611" max="14611" width="10.140625" style="1" customWidth="1"/>
    <col min="14612" max="14612" width="22.140625" style="1" customWidth="1"/>
    <col min="14613" max="14613" width="19.5703125" style="1" customWidth="1"/>
    <col min="14614" max="14614" width="21.85546875" style="1" customWidth="1"/>
    <col min="14615" max="14615" width="16.140625" style="1" customWidth="1"/>
    <col min="14616" max="14616" width="24.140625" style="1" customWidth="1"/>
    <col min="14617" max="14617" width="14" style="1" bestFit="1" customWidth="1"/>
    <col min="14618" max="14853" width="8.85546875" style="1"/>
    <col min="14854" max="14854" width="11.28515625" style="1" customWidth="1"/>
    <col min="14855" max="14855" width="19.42578125" style="1" customWidth="1"/>
    <col min="14856" max="14856" width="38.85546875" style="1" customWidth="1"/>
    <col min="14857" max="14857" width="34" style="1" customWidth="1"/>
    <col min="14858" max="14858" width="22.5703125" style="1" customWidth="1"/>
    <col min="14859" max="14859" width="13.5703125" style="1" customWidth="1"/>
    <col min="14860" max="14860" width="14.140625" style="1" customWidth="1"/>
    <col min="14861" max="14861" width="26.5703125" style="1" customWidth="1"/>
    <col min="14862" max="14862" width="12.85546875" style="1" customWidth="1"/>
    <col min="14863" max="14863" width="16.28515625" style="1" customWidth="1"/>
    <col min="14864" max="14864" width="18.42578125" style="1" customWidth="1"/>
    <col min="14865" max="14865" width="20.7109375" style="1" customWidth="1"/>
    <col min="14866" max="14866" width="25.140625" style="1" customWidth="1"/>
    <col min="14867" max="14867" width="10.140625" style="1" customWidth="1"/>
    <col min="14868" max="14868" width="22.140625" style="1" customWidth="1"/>
    <col min="14869" max="14869" width="19.5703125" style="1" customWidth="1"/>
    <col min="14870" max="14870" width="21.85546875" style="1" customWidth="1"/>
    <col min="14871" max="14871" width="16.140625" style="1" customWidth="1"/>
    <col min="14872" max="14872" width="24.140625" style="1" customWidth="1"/>
    <col min="14873" max="14873" width="14" style="1" bestFit="1" customWidth="1"/>
    <col min="14874" max="15109" width="8.85546875" style="1"/>
    <col min="15110" max="15110" width="11.28515625" style="1" customWidth="1"/>
    <col min="15111" max="15111" width="19.42578125" style="1" customWidth="1"/>
    <col min="15112" max="15112" width="38.85546875" style="1" customWidth="1"/>
    <col min="15113" max="15113" width="34" style="1" customWidth="1"/>
    <col min="15114" max="15114" width="22.5703125" style="1" customWidth="1"/>
    <col min="15115" max="15115" width="13.5703125" style="1" customWidth="1"/>
    <col min="15116" max="15116" width="14.140625" style="1" customWidth="1"/>
    <col min="15117" max="15117" width="26.5703125" style="1" customWidth="1"/>
    <col min="15118" max="15118" width="12.85546875" style="1" customWidth="1"/>
    <col min="15119" max="15119" width="16.28515625" style="1" customWidth="1"/>
    <col min="15120" max="15120" width="18.42578125" style="1" customWidth="1"/>
    <col min="15121" max="15121" width="20.7109375" style="1" customWidth="1"/>
    <col min="15122" max="15122" width="25.140625" style="1" customWidth="1"/>
    <col min="15123" max="15123" width="10.140625" style="1" customWidth="1"/>
    <col min="15124" max="15124" width="22.140625" style="1" customWidth="1"/>
    <col min="15125" max="15125" width="19.5703125" style="1" customWidth="1"/>
    <col min="15126" max="15126" width="21.85546875" style="1" customWidth="1"/>
    <col min="15127" max="15127" width="16.140625" style="1" customWidth="1"/>
    <col min="15128" max="15128" width="24.140625" style="1" customWidth="1"/>
    <col min="15129" max="15129" width="14" style="1" bestFit="1" customWidth="1"/>
    <col min="15130" max="15365" width="8.85546875" style="1"/>
    <col min="15366" max="15366" width="11.28515625" style="1" customWidth="1"/>
    <col min="15367" max="15367" width="19.42578125" style="1" customWidth="1"/>
    <col min="15368" max="15368" width="38.85546875" style="1" customWidth="1"/>
    <col min="15369" max="15369" width="34" style="1" customWidth="1"/>
    <col min="15370" max="15370" width="22.5703125" style="1" customWidth="1"/>
    <col min="15371" max="15371" width="13.5703125" style="1" customWidth="1"/>
    <col min="15372" max="15372" width="14.140625" style="1" customWidth="1"/>
    <col min="15373" max="15373" width="26.5703125" style="1" customWidth="1"/>
    <col min="15374" max="15374" width="12.85546875" style="1" customWidth="1"/>
    <col min="15375" max="15375" width="16.28515625" style="1" customWidth="1"/>
    <col min="15376" max="15376" width="18.42578125" style="1" customWidth="1"/>
    <col min="15377" max="15377" width="20.7109375" style="1" customWidth="1"/>
    <col min="15378" max="15378" width="25.140625" style="1" customWidth="1"/>
    <col min="15379" max="15379" width="10.140625" style="1" customWidth="1"/>
    <col min="15380" max="15380" width="22.140625" style="1" customWidth="1"/>
    <col min="15381" max="15381" width="19.5703125" style="1" customWidth="1"/>
    <col min="15382" max="15382" width="21.85546875" style="1" customWidth="1"/>
    <col min="15383" max="15383" width="16.140625" style="1" customWidth="1"/>
    <col min="15384" max="15384" width="24.140625" style="1" customWidth="1"/>
    <col min="15385" max="15385" width="14" style="1" bestFit="1" customWidth="1"/>
    <col min="15386" max="15621" width="8.85546875" style="1"/>
    <col min="15622" max="15622" width="11.28515625" style="1" customWidth="1"/>
    <col min="15623" max="15623" width="19.42578125" style="1" customWidth="1"/>
    <col min="15624" max="15624" width="38.85546875" style="1" customWidth="1"/>
    <col min="15625" max="15625" width="34" style="1" customWidth="1"/>
    <col min="15626" max="15626" width="22.5703125" style="1" customWidth="1"/>
    <col min="15627" max="15627" width="13.5703125" style="1" customWidth="1"/>
    <col min="15628" max="15628" width="14.140625" style="1" customWidth="1"/>
    <col min="15629" max="15629" width="26.5703125" style="1" customWidth="1"/>
    <col min="15630" max="15630" width="12.85546875" style="1" customWidth="1"/>
    <col min="15631" max="15631" width="16.28515625" style="1" customWidth="1"/>
    <col min="15632" max="15632" width="18.42578125" style="1" customWidth="1"/>
    <col min="15633" max="15633" width="20.7109375" style="1" customWidth="1"/>
    <col min="15634" max="15634" width="25.140625" style="1" customWidth="1"/>
    <col min="15635" max="15635" width="10.140625" style="1" customWidth="1"/>
    <col min="15636" max="15636" width="22.140625" style="1" customWidth="1"/>
    <col min="15637" max="15637" width="19.5703125" style="1" customWidth="1"/>
    <col min="15638" max="15638" width="21.85546875" style="1" customWidth="1"/>
    <col min="15639" max="15639" width="16.140625" style="1" customWidth="1"/>
    <col min="15640" max="15640" width="24.140625" style="1" customWidth="1"/>
    <col min="15641" max="15641" width="14" style="1" bestFit="1" customWidth="1"/>
    <col min="15642" max="15877" width="8.85546875" style="1"/>
    <col min="15878" max="15878" width="11.28515625" style="1" customWidth="1"/>
    <col min="15879" max="15879" width="19.42578125" style="1" customWidth="1"/>
    <col min="15880" max="15880" width="38.85546875" style="1" customWidth="1"/>
    <col min="15881" max="15881" width="34" style="1" customWidth="1"/>
    <col min="15882" max="15882" width="22.5703125" style="1" customWidth="1"/>
    <col min="15883" max="15883" width="13.5703125" style="1" customWidth="1"/>
    <col min="15884" max="15884" width="14.140625" style="1" customWidth="1"/>
    <col min="15885" max="15885" width="26.5703125" style="1" customWidth="1"/>
    <col min="15886" max="15886" width="12.85546875" style="1" customWidth="1"/>
    <col min="15887" max="15887" width="16.28515625" style="1" customWidth="1"/>
    <col min="15888" max="15888" width="18.42578125" style="1" customWidth="1"/>
    <col min="15889" max="15889" width="20.7109375" style="1" customWidth="1"/>
    <col min="15890" max="15890" width="25.140625" style="1" customWidth="1"/>
    <col min="15891" max="15891" width="10.140625" style="1" customWidth="1"/>
    <col min="15892" max="15892" width="22.140625" style="1" customWidth="1"/>
    <col min="15893" max="15893" width="19.5703125" style="1" customWidth="1"/>
    <col min="15894" max="15894" width="21.85546875" style="1" customWidth="1"/>
    <col min="15895" max="15895" width="16.140625" style="1" customWidth="1"/>
    <col min="15896" max="15896" width="24.140625" style="1" customWidth="1"/>
    <col min="15897" max="15897" width="14" style="1" bestFit="1" customWidth="1"/>
    <col min="15898" max="16133" width="8.85546875" style="1"/>
    <col min="16134" max="16134" width="11.28515625" style="1" customWidth="1"/>
    <col min="16135" max="16135" width="19.42578125" style="1" customWidth="1"/>
    <col min="16136" max="16136" width="38.85546875" style="1" customWidth="1"/>
    <col min="16137" max="16137" width="34" style="1" customWidth="1"/>
    <col min="16138" max="16138" width="22.5703125" style="1" customWidth="1"/>
    <col min="16139" max="16139" width="13.5703125" style="1" customWidth="1"/>
    <col min="16140" max="16140" width="14.140625" style="1" customWidth="1"/>
    <col min="16141" max="16141" width="26.5703125" style="1" customWidth="1"/>
    <col min="16142" max="16142" width="12.85546875" style="1" customWidth="1"/>
    <col min="16143" max="16143" width="16.28515625" style="1" customWidth="1"/>
    <col min="16144" max="16144" width="18.42578125" style="1" customWidth="1"/>
    <col min="16145" max="16145" width="20.7109375" style="1" customWidth="1"/>
    <col min="16146" max="16146" width="25.140625" style="1" customWidth="1"/>
    <col min="16147" max="16147" width="10.140625" style="1" customWidth="1"/>
    <col min="16148" max="16148" width="22.140625" style="1" customWidth="1"/>
    <col min="16149" max="16149" width="19.5703125" style="1" customWidth="1"/>
    <col min="16150" max="16150" width="21.85546875" style="1" customWidth="1"/>
    <col min="16151" max="16151" width="16.140625" style="1" customWidth="1"/>
    <col min="16152" max="16152" width="24.140625" style="1" customWidth="1"/>
    <col min="16153" max="16153" width="14" style="1" bestFit="1" customWidth="1"/>
    <col min="16154" max="16384" width="8.85546875" style="1"/>
  </cols>
  <sheetData>
    <row r="1" spans="1:25" ht="130.15" customHeight="1" x14ac:dyDescent="0.2">
      <c r="A1" s="165" t="s">
        <v>91</v>
      </c>
      <c r="B1" s="165"/>
      <c r="C1" s="165"/>
      <c r="D1" s="165"/>
      <c r="E1" s="165"/>
      <c r="F1" s="165"/>
      <c r="G1" s="165"/>
      <c r="H1" s="165"/>
      <c r="I1" s="165"/>
      <c r="J1" s="165"/>
      <c r="K1" s="165"/>
      <c r="L1" s="165"/>
      <c r="M1" s="165"/>
      <c r="N1" s="165"/>
      <c r="O1" s="165"/>
      <c r="P1" s="165"/>
      <c r="Q1" s="165"/>
      <c r="R1" s="165"/>
      <c r="S1" s="165"/>
      <c r="T1" s="165"/>
      <c r="U1" s="15"/>
      <c r="V1" s="15"/>
      <c r="W1" s="15"/>
      <c r="X1" s="15"/>
    </row>
    <row r="2" spans="1:25" s="140" customFormat="1" ht="37.15" customHeight="1" x14ac:dyDescent="0.2">
      <c r="A2" s="291" t="s">
        <v>0</v>
      </c>
      <c r="B2" s="290" t="s">
        <v>35</v>
      </c>
      <c r="C2" s="290" t="s">
        <v>1</v>
      </c>
      <c r="D2" s="288" t="s">
        <v>71</v>
      </c>
      <c r="E2" s="290" t="s">
        <v>44</v>
      </c>
      <c r="F2" s="290" t="s">
        <v>63</v>
      </c>
      <c r="G2" s="290" t="s">
        <v>64</v>
      </c>
      <c r="H2" s="290" t="s">
        <v>2</v>
      </c>
      <c r="I2" s="290" t="s">
        <v>3</v>
      </c>
      <c r="J2" s="290" t="s">
        <v>4</v>
      </c>
      <c r="K2" s="290" t="s">
        <v>30</v>
      </c>
      <c r="L2" s="290" t="s">
        <v>33</v>
      </c>
      <c r="M2" s="290" t="s">
        <v>59</v>
      </c>
      <c r="N2" s="290"/>
      <c r="O2" s="290" t="s">
        <v>83</v>
      </c>
      <c r="P2" s="292" t="s">
        <v>61</v>
      </c>
      <c r="Q2" s="293"/>
      <c r="R2" s="293"/>
      <c r="S2" s="293"/>
      <c r="T2" s="293"/>
      <c r="U2" s="293"/>
      <c r="V2" s="293"/>
      <c r="W2" s="294"/>
      <c r="X2" s="288" t="s">
        <v>74</v>
      </c>
      <c r="Y2" s="288" t="s">
        <v>84</v>
      </c>
    </row>
    <row r="3" spans="1:25" s="140" customFormat="1" ht="82.5" x14ac:dyDescent="0.2">
      <c r="A3" s="291"/>
      <c r="B3" s="290"/>
      <c r="C3" s="290"/>
      <c r="D3" s="289"/>
      <c r="E3" s="290"/>
      <c r="F3" s="290"/>
      <c r="G3" s="290"/>
      <c r="H3" s="290"/>
      <c r="I3" s="290"/>
      <c r="J3" s="290"/>
      <c r="K3" s="290"/>
      <c r="L3" s="290"/>
      <c r="M3" s="141" t="s">
        <v>5</v>
      </c>
      <c r="N3" s="141" t="s">
        <v>6</v>
      </c>
      <c r="O3" s="290"/>
      <c r="P3" s="141" t="s">
        <v>62</v>
      </c>
      <c r="Q3" s="141" t="s">
        <v>105</v>
      </c>
      <c r="R3" s="141" t="s">
        <v>7</v>
      </c>
      <c r="S3" s="141" t="s">
        <v>8</v>
      </c>
      <c r="T3" s="141" t="s">
        <v>110</v>
      </c>
      <c r="U3" s="141" t="s">
        <v>9</v>
      </c>
      <c r="V3" s="141" t="s">
        <v>10</v>
      </c>
      <c r="W3" s="141" t="s">
        <v>11</v>
      </c>
      <c r="X3" s="289"/>
      <c r="Y3" s="289"/>
    </row>
    <row r="4" spans="1:25" s="140" customFormat="1" ht="85.5" customHeight="1" x14ac:dyDescent="0.2">
      <c r="A4" s="142" t="s">
        <v>12</v>
      </c>
      <c r="B4" s="141" t="s">
        <v>36</v>
      </c>
      <c r="C4" s="141" t="s">
        <v>13</v>
      </c>
      <c r="D4" s="141" t="s">
        <v>72</v>
      </c>
      <c r="E4" s="141" t="s">
        <v>45</v>
      </c>
      <c r="F4" s="141" t="s">
        <v>66</v>
      </c>
      <c r="G4" s="141" t="s">
        <v>65</v>
      </c>
      <c r="H4" s="141" t="s">
        <v>14</v>
      </c>
      <c r="I4" s="141" t="s">
        <v>38</v>
      </c>
      <c r="J4" s="141" t="s">
        <v>15</v>
      </c>
      <c r="K4" s="141" t="s">
        <v>31</v>
      </c>
      <c r="L4" s="141" t="s">
        <v>34</v>
      </c>
      <c r="M4" s="141" t="s">
        <v>39</v>
      </c>
      <c r="N4" s="141" t="s">
        <v>40</v>
      </c>
      <c r="O4" s="141" t="s">
        <v>85</v>
      </c>
      <c r="P4" s="141" t="s">
        <v>77</v>
      </c>
      <c r="Q4" s="141" t="s">
        <v>104</v>
      </c>
      <c r="R4" s="141" t="s">
        <v>41</v>
      </c>
      <c r="S4" s="141" t="s">
        <v>16</v>
      </c>
      <c r="T4" s="141" t="s">
        <v>108</v>
      </c>
      <c r="U4" s="141" t="s">
        <v>76</v>
      </c>
      <c r="V4" s="141" t="s">
        <v>42</v>
      </c>
      <c r="W4" s="141" t="s">
        <v>43</v>
      </c>
      <c r="X4" s="141" t="s">
        <v>86</v>
      </c>
      <c r="Y4" s="141" t="s">
        <v>69</v>
      </c>
    </row>
    <row r="5" spans="1:25" s="140" customFormat="1" ht="87" customHeight="1" x14ac:dyDescent="0.2">
      <c r="A5" s="142" t="s">
        <v>17</v>
      </c>
      <c r="B5" s="141" t="s">
        <v>37</v>
      </c>
      <c r="C5" s="141" t="s">
        <v>18</v>
      </c>
      <c r="D5" s="141" t="s">
        <v>73</v>
      </c>
      <c r="E5" s="141" t="s">
        <v>54</v>
      </c>
      <c r="F5" s="141" t="s">
        <v>67</v>
      </c>
      <c r="G5" s="141" t="s">
        <v>68</v>
      </c>
      <c r="H5" s="141" t="s">
        <v>19</v>
      </c>
      <c r="I5" s="141" t="s">
        <v>20</v>
      </c>
      <c r="J5" s="141" t="s">
        <v>21</v>
      </c>
      <c r="K5" s="141" t="s">
        <v>32</v>
      </c>
      <c r="L5" s="141" t="s">
        <v>55</v>
      </c>
      <c r="M5" s="141" t="s">
        <v>22</v>
      </c>
      <c r="N5" s="141" t="s">
        <v>23</v>
      </c>
      <c r="O5" s="141" t="s">
        <v>87</v>
      </c>
      <c r="P5" s="141" t="s">
        <v>24</v>
      </c>
      <c r="Q5" s="141" t="s">
        <v>106</v>
      </c>
      <c r="R5" s="141" t="s">
        <v>25</v>
      </c>
      <c r="S5" s="141" t="s">
        <v>26</v>
      </c>
      <c r="T5" s="141" t="s">
        <v>109</v>
      </c>
      <c r="U5" s="141" t="s">
        <v>27</v>
      </c>
      <c r="V5" s="141" t="s">
        <v>28</v>
      </c>
      <c r="W5" s="141" t="s">
        <v>29</v>
      </c>
      <c r="X5" s="141" t="s">
        <v>75</v>
      </c>
      <c r="Y5" s="141" t="s">
        <v>70</v>
      </c>
    </row>
    <row r="6" spans="1:25" ht="16.5" x14ac:dyDescent="0.2">
      <c r="A6" s="20">
        <v>1</v>
      </c>
      <c r="B6" s="20">
        <v>2</v>
      </c>
      <c r="C6" s="20">
        <v>3</v>
      </c>
      <c r="D6" s="20">
        <v>4</v>
      </c>
      <c r="E6" s="20">
        <v>5</v>
      </c>
      <c r="F6" s="20">
        <v>6</v>
      </c>
      <c r="G6" s="20">
        <v>7</v>
      </c>
      <c r="H6" s="20">
        <v>8</v>
      </c>
      <c r="I6" s="20">
        <v>9</v>
      </c>
      <c r="J6" s="20">
        <v>10</v>
      </c>
      <c r="K6" s="20">
        <v>11</v>
      </c>
      <c r="L6" s="20">
        <v>12</v>
      </c>
      <c r="M6" s="20">
        <v>13</v>
      </c>
      <c r="N6" s="20">
        <v>14</v>
      </c>
      <c r="O6" s="20">
        <v>15</v>
      </c>
      <c r="P6" s="24">
        <v>16</v>
      </c>
      <c r="Q6" s="26">
        <v>17</v>
      </c>
      <c r="R6" s="24">
        <v>18</v>
      </c>
      <c r="S6" s="24">
        <v>19</v>
      </c>
      <c r="T6" s="24">
        <v>20</v>
      </c>
      <c r="U6" s="24">
        <v>21</v>
      </c>
      <c r="V6" s="24">
        <v>22</v>
      </c>
      <c r="W6" s="24">
        <v>23</v>
      </c>
      <c r="X6" s="24">
        <v>24</v>
      </c>
      <c r="Y6" s="24">
        <v>25</v>
      </c>
    </row>
    <row r="7" spans="1:25" ht="55.15" customHeight="1" x14ac:dyDescent="0.2">
      <c r="A7" s="174">
        <v>1</v>
      </c>
      <c r="B7" s="174" t="s">
        <v>207</v>
      </c>
      <c r="C7" s="175" t="s">
        <v>208</v>
      </c>
      <c r="D7" s="176">
        <v>4</v>
      </c>
      <c r="E7" s="181">
        <v>4.2</v>
      </c>
      <c r="F7" s="283" t="s">
        <v>209</v>
      </c>
      <c r="G7" s="239" t="s">
        <v>229</v>
      </c>
      <c r="H7" s="176" t="s">
        <v>210</v>
      </c>
      <c r="I7" s="242" t="s">
        <v>217</v>
      </c>
      <c r="J7" s="242" t="s">
        <v>218</v>
      </c>
      <c r="K7" s="176" t="s">
        <v>93</v>
      </c>
      <c r="L7" s="81" t="s">
        <v>211</v>
      </c>
      <c r="M7" s="81" t="s">
        <v>52</v>
      </c>
      <c r="N7" s="80" t="s">
        <v>53</v>
      </c>
      <c r="O7" s="258" t="s">
        <v>216</v>
      </c>
      <c r="P7" s="179">
        <v>269267</v>
      </c>
      <c r="Q7" s="82">
        <v>75710</v>
      </c>
      <c r="R7" s="6">
        <v>60568</v>
      </c>
      <c r="S7" s="23">
        <v>0.8</v>
      </c>
      <c r="T7" s="6">
        <v>13627.8</v>
      </c>
      <c r="U7" s="21">
        <v>0.18</v>
      </c>
      <c r="V7" s="6">
        <v>1514.2</v>
      </c>
      <c r="W7" s="21">
        <v>0.02</v>
      </c>
      <c r="X7" s="179">
        <v>269267</v>
      </c>
      <c r="Y7" s="73">
        <v>0</v>
      </c>
    </row>
    <row r="8" spans="1:25" ht="61.15" customHeight="1" x14ac:dyDescent="0.2">
      <c r="A8" s="174"/>
      <c r="B8" s="174"/>
      <c r="C8" s="175"/>
      <c r="D8" s="176"/>
      <c r="E8" s="181"/>
      <c r="F8" s="283"/>
      <c r="G8" s="239"/>
      <c r="H8" s="176"/>
      <c r="I8" s="242"/>
      <c r="J8" s="242"/>
      <c r="K8" s="176"/>
      <c r="L8" s="84" t="s">
        <v>212</v>
      </c>
      <c r="M8" s="81" t="s">
        <v>51</v>
      </c>
      <c r="N8" s="81" t="s">
        <v>213</v>
      </c>
      <c r="O8" s="258"/>
      <c r="P8" s="179"/>
      <c r="Q8" s="82">
        <v>45194.86</v>
      </c>
      <c r="R8" s="6">
        <v>36155.879999999997</v>
      </c>
      <c r="S8" s="23">
        <v>0.8</v>
      </c>
      <c r="T8" s="6">
        <v>8135.08</v>
      </c>
      <c r="U8" s="21">
        <v>0.18</v>
      </c>
      <c r="V8" s="6">
        <v>903.9</v>
      </c>
      <c r="W8" s="21">
        <v>0.02</v>
      </c>
      <c r="X8" s="179"/>
      <c r="Y8" s="73">
        <v>0</v>
      </c>
    </row>
    <row r="9" spans="1:25" ht="75.75" customHeight="1" x14ac:dyDescent="0.2">
      <c r="A9" s="174"/>
      <c r="B9" s="174"/>
      <c r="C9" s="175"/>
      <c r="D9" s="176"/>
      <c r="E9" s="181"/>
      <c r="F9" s="283"/>
      <c r="G9" s="239"/>
      <c r="H9" s="176"/>
      <c r="I9" s="242"/>
      <c r="J9" s="242"/>
      <c r="K9" s="176"/>
      <c r="L9" s="81" t="s">
        <v>214</v>
      </c>
      <c r="M9" s="81" t="s">
        <v>52</v>
      </c>
      <c r="N9" s="80" t="s">
        <v>53</v>
      </c>
      <c r="O9" s="258"/>
      <c r="P9" s="179"/>
      <c r="Q9" s="82">
        <v>65000</v>
      </c>
      <c r="R9" s="6">
        <v>52000</v>
      </c>
      <c r="S9" s="23">
        <v>0.8</v>
      </c>
      <c r="T9" s="6">
        <v>11700</v>
      </c>
      <c r="U9" s="21">
        <v>0.18</v>
      </c>
      <c r="V9" s="6">
        <v>1300</v>
      </c>
      <c r="W9" s="21">
        <v>0.02</v>
      </c>
      <c r="X9" s="179"/>
      <c r="Y9" s="73">
        <v>0</v>
      </c>
    </row>
    <row r="10" spans="1:25" ht="84.75" customHeight="1" x14ac:dyDescent="0.2">
      <c r="A10" s="174"/>
      <c r="B10" s="174"/>
      <c r="C10" s="175"/>
      <c r="D10" s="176"/>
      <c r="E10" s="181"/>
      <c r="F10" s="283"/>
      <c r="G10" s="239"/>
      <c r="H10" s="176"/>
      <c r="I10" s="242"/>
      <c r="J10" s="242"/>
      <c r="K10" s="176"/>
      <c r="L10" s="84" t="s">
        <v>215</v>
      </c>
      <c r="M10" s="79" t="s">
        <v>51</v>
      </c>
      <c r="N10" s="80" t="s">
        <v>159</v>
      </c>
      <c r="O10" s="258"/>
      <c r="P10" s="179"/>
      <c r="Q10" s="82">
        <v>83362.14</v>
      </c>
      <c r="R10" s="6">
        <v>66689.710000000006</v>
      </c>
      <c r="S10" s="23">
        <v>0.8</v>
      </c>
      <c r="T10" s="6">
        <v>15005.19</v>
      </c>
      <c r="U10" s="21">
        <v>0.18</v>
      </c>
      <c r="V10" s="6">
        <v>1667.24</v>
      </c>
      <c r="W10" s="21">
        <v>0.02</v>
      </c>
      <c r="X10" s="179"/>
      <c r="Y10" s="73">
        <v>0</v>
      </c>
    </row>
    <row r="11" spans="1:25" ht="90" customHeight="1" x14ac:dyDescent="0.2">
      <c r="A11" s="192">
        <v>2</v>
      </c>
      <c r="B11" s="192" t="s">
        <v>219</v>
      </c>
      <c r="C11" s="267" t="s">
        <v>220</v>
      </c>
      <c r="D11" s="168">
        <v>4</v>
      </c>
      <c r="E11" s="196">
        <v>4.2</v>
      </c>
      <c r="F11" s="267" t="s">
        <v>221</v>
      </c>
      <c r="G11" s="284" t="s">
        <v>222</v>
      </c>
      <c r="H11" s="168" t="s">
        <v>210</v>
      </c>
      <c r="I11" s="187" t="s">
        <v>230</v>
      </c>
      <c r="J11" s="187" t="s">
        <v>231</v>
      </c>
      <c r="K11" s="168" t="s">
        <v>93</v>
      </c>
      <c r="L11" s="84" t="s">
        <v>223</v>
      </c>
      <c r="M11" s="79" t="s">
        <v>52</v>
      </c>
      <c r="N11" s="80" t="s">
        <v>224</v>
      </c>
      <c r="O11" s="263" t="s">
        <v>225</v>
      </c>
      <c r="P11" s="237">
        <v>288960.74</v>
      </c>
      <c r="Q11" s="82">
        <v>103586.72</v>
      </c>
      <c r="R11" s="6">
        <v>82869.37</v>
      </c>
      <c r="S11" s="55">
        <v>0.8</v>
      </c>
      <c r="T11" s="6">
        <v>18645.61</v>
      </c>
      <c r="U11" s="85">
        <v>0.18</v>
      </c>
      <c r="V11" s="6">
        <v>2071.7399999999998</v>
      </c>
      <c r="W11" s="85">
        <v>0.02</v>
      </c>
      <c r="X11" s="237">
        <f>P11</f>
        <v>288960.74</v>
      </c>
      <c r="Y11" s="73">
        <v>0</v>
      </c>
    </row>
    <row r="12" spans="1:25" ht="90" customHeight="1" x14ac:dyDescent="0.2">
      <c r="A12" s="193"/>
      <c r="B12" s="193"/>
      <c r="C12" s="274"/>
      <c r="D12" s="189"/>
      <c r="E12" s="197"/>
      <c r="F12" s="274"/>
      <c r="G12" s="240"/>
      <c r="H12" s="189"/>
      <c r="I12" s="188"/>
      <c r="J12" s="188"/>
      <c r="K12" s="189"/>
      <c r="L12" s="84" t="s">
        <v>226</v>
      </c>
      <c r="M12" s="79" t="s">
        <v>51</v>
      </c>
      <c r="N12" s="80" t="s">
        <v>227</v>
      </c>
      <c r="O12" s="270"/>
      <c r="P12" s="271"/>
      <c r="Q12" s="82">
        <v>100159.3</v>
      </c>
      <c r="R12" s="6">
        <v>80127.44</v>
      </c>
      <c r="S12" s="55">
        <v>0.8</v>
      </c>
      <c r="T12" s="6">
        <v>18028.669999999998</v>
      </c>
      <c r="U12" s="85">
        <v>0.18</v>
      </c>
      <c r="V12" s="6">
        <v>2003.19</v>
      </c>
      <c r="W12" s="85">
        <v>0.02</v>
      </c>
      <c r="X12" s="271"/>
      <c r="Y12" s="73">
        <v>0</v>
      </c>
    </row>
    <row r="13" spans="1:25" ht="90" customHeight="1" x14ac:dyDescent="0.2">
      <c r="A13" s="210"/>
      <c r="B13" s="210"/>
      <c r="C13" s="257"/>
      <c r="D13" s="169"/>
      <c r="E13" s="212"/>
      <c r="F13" s="257"/>
      <c r="G13" s="241"/>
      <c r="H13" s="169"/>
      <c r="I13" s="200"/>
      <c r="J13" s="200"/>
      <c r="K13" s="169"/>
      <c r="L13" s="84" t="s">
        <v>228</v>
      </c>
      <c r="M13" s="79" t="s">
        <v>52</v>
      </c>
      <c r="N13" s="80" t="s">
        <v>224</v>
      </c>
      <c r="O13" s="264"/>
      <c r="P13" s="236"/>
      <c r="Q13" s="82">
        <v>85214.720000000001</v>
      </c>
      <c r="R13" s="6">
        <v>68171.77</v>
      </c>
      <c r="S13" s="55">
        <v>0.8</v>
      </c>
      <c r="T13" s="6">
        <v>15338.65</v>
      </c>
      <c r="U13" s="85">
        <v>0.18</v>
      </c>
      <c r="V13" s="6">
        <v>1704.3</v>
      </c>
      <c r="W13" s="85">
        <v>0.02</v>
      </c>
      <c r="X13" s="236"/>
      <c r="Y13" s="73">
        <v>0</v>
      </c>
    </row>
    <row r="14" spans="1:25" ht="90" customHeight="1" x14ac:dyDescent="0.2">
      <c r="A14" s="192">
        <v>3</v>
      </c>
      <c r="B14" s="265" t="s">
        <v>232</v>
      </c>
      <c r="C14" s="267" t="s">
        <v>233</v>
      </c>
      <c r="D14" s="168">
        <v>4</v>
      </c>
      <c r="E14" s="196">
        <v>4.2</v>
      </c>
      <c r="F14" s="267" t="s">
        <v>234</v>
      </c>
      <c r="G14" s="268" t="s">
        <v>235</v>
      </c>
      <c r="H14" s="168" t="s">
        <v>156</v>
      </c>
      <c r="I14" s="187" t="s">
        <v>236</v>
      </c>
      <c r="J14" s="187" t="s">
        <v>251</v>
      </c>
      <c r="K14" s="168" t="s">
        <v>93</v>
      </c>
      <c r="L14" s="84" t="s">
        <v>237</v>
      </c>
      <c r="M14" s="79" t="s">
        <v>52</v>
      </c>
      <c r="N14" s="80" t="s">
        <v>53</v>
      </c>
      <c r="O14" s="263" t="s">
        <v>238</v>
      </c>
      <c r="P14" s="237">
        <v>611438.18999999994</v>
      </c>
      <c r="Q14" s="83">
        <v>277133.98</v>
      </c>
      <c r="R14" s="6">
        <v>221707.18</v>
      </c>
      <c r="S14" s="55">
        <v>0.8</v>
      </c>
      <c r="T14" s="6">
        <v>49884.12</v>
      </c>
      <c r="U14" s="85">
        <v>0.18</v>
      </c>
      <c r="V14" s="6">
        <v>5542.68</v>
      </c>
      <c r="W14" s="85">
        <v>0.02</v>
      </c>
      <c r="X14" s="237">
        <f>P14</f>
        <v>611438.18999999994</v>
      </c>
      <c r="Y14" s="73">
        <v>0</v>
      </c>
    </row>
    <row r="15" spans="1:25" ht="90" customHeight="1" x14ac:dyDescent="0.2">
      <c r="A15" s="193"/>
      <c r="B15" s="276"/>
      <c r="C15" s="274"/>
      <c r="D15" s="189"/>
      <c r="E15" s="197"/>
      <c r="F15" s="274"/>
      <c r="G15" s="275"/>
      <c r="H15" s="189"/>
      <c r="I15" s="188"/>
      <c r="J15" s="188"/>
      <c r="K15" s="189"/>
      <c r="L15" s="84" t="s">
        <v>239</v>
      </c>
      <c r="M15" s="79" t="s">
        <v>51</v>
      </c>
      <c r="N15" s="80" t="s">
        <v>58</v>
      </c>
      <c r="O15" s="270"/>
      <c r="P15" s="271"/>
      <c r="Q15" s="83">
        <v>212937.12</v>
      </c>
      <c r="R15" s="6">
        <v>170349.69</v>
      </c>
      <c r="S15" s="55">
        <v>0.8</v>
      </c>
      <c r="T15" s="6">
        <v>38328.69</v>
      </c>
      <c r="U15" s="85">
        <v>0.18</v>
      </c>
      <c r="V15" s="6">
        <v>4258.74</v>
      </c>
      <c r="W15" s="85">
        <v>0.02</v>
      </c>
      <c r="X15" s="271"/>
      <c r="Y15" s="73">
        <v>0</v>
      </c>
    </row>
    <row r="16" spans="1:25" ht="90" customHeight="1" x14ac:dyDescent="0.2">
      <c r="A16" s="210"/>
      <c r="B16" s="266"/>
      <c r="C16" s="257"/>
      <c r="D16" s="169"/>
      <c r="E16" s="212"/>
      <c r="F16" s="257"/>
      <c r="G16" s="269"/>
      <c r="H16" s="169"/>
      <c r="I16" s="200"/>
      <c r="J16" s="200"/>
      <c r="K16" s="169"/>
      <c r="L16" s="84" t="s">
        <v>240</v>
      </c>
      <c r="M16" s="79" t="s">
        <v>52</v>
      </c>
      <c r="N16" s="80" t="s">
        <v>241</v>
      </c>
      <c r="O16" s="264"/>
      <c r="P16" s="236"/>
      <c r="Q16" s="83">
        <v>121367.09</v>
      </c>
      <c r="R16" s="6">
        <v>97093.67</v>
      </c>
      <c r="S16" s="55">
        <v>0.8</v>
      </c>
      <c r="T16" s="6">
        <v>21846.080000000002</v>
      </c>
      <c r="U16" s="85">
        <v>0.18</v>
      </c>
      <c r="V16" s="6">
        <v>2427.34</v>
      </c>
      <c r="W16" s="85">
        <v>0.02</v>
      </c>
      <c r="X16" s="236"/>
      <c r="Y16" s="73">
        <v>0</v>
      </c>
    </row>
    <row r="17" spans="1:25" ht="179.25" customHeight="1" x14ac:dyDescent="0.2">
      <c r="A17" s="192">
        <v>4</v>
      </c>
      <c r="B17" s="265" t="s">
        <v>242</v>
      </c>
      <c r="C17" s="267" t="s">
        <v>243</v>
      </c>
      <c r="D17" s="168">
        <v>4</v>
      </c>
      <c r="E17" s="196">
        <v>4.2</v>
      </c>
      <c r="F17" s="278" t="s">
        <v>244</v>
      </c>
      <c r="G17" s="268" t="s">
        <v>245</v>
      </c>
      <c r="H17" s="168" t="s">
        <v>172</v>
      </c>
      <c r="I17" s="187" t="s">
        <v>236</v>
      </c>
      <c r="J17" s="187" t="s">
        <v>252</v>
      </c>
      <c r="K17" s="168" t="s">
        <v>93</v>
      </c>
      <c r="L17" s="84" t="s">
        <v>250</v>
      </c>
      <c r="M17" s="79" t="s">
        <v>52</v>
      </c>
      <c r="N17" s="80" t="s">
        <v>246</v>
      </c>
      <c r="O17" s="263" t="s">
        <v>247</v>
      </c>
      <c r="P17" s="237">
        <v>1390402.86</v>
      </c>
      <c r="Q17" s="83">
        <v>745677.86</v>
      </c>
      <c r="R17" s="83">
        <v>596542.28</v>
      </c>
      <c r="S17" s="55">
        <v>0.8</v>
      </c>
      <c r="T17" s="6">
        <v>134222.03</v>
      </c>
      <c r="U17" s="85">
        <v>0.18</v>
      </c>
      <c r="V17" s="6">
        <v>14913.55</v>
      </c>
      <c r="W17" s="85">
        <v>0.02</v>
      </c>
      <c r="X17" s="237">
        <f>P17</f>
        <v>1390402.86</v>
      </c>
      <c r="Y17" s="73">
        <v>0</v>
      </c>
    </row>
    <row r="18" spans="1:25" ht="179.25" customHeight="1" x14ac:dyDescent="0.2">
      <c r="A18" s="210"/>
      <c r="B18" s="266"/>
      <c r="C18" s="257"/>
      <c r="D18" s="169"/>
      <c r="E18" s="212"/>
      <c r="F18" s="280"/>
      <c r="G18" s="269"/>
      <c r="H18" s="169"/>
      <c r="I18" s="200"/>
      <c r="J18" s="200"/>
      <c r="K18" s="169"/>
      <c r="L18" s="84" t="s">
        <v>248</v>
      </c>
      <c r="M18" s="79" t="s">
        <v>51</v>
      </c>
      <c r="N18" s="80" t="s">
        <v>249</v>
      </c>
      <c r="O18" s="264"/>
      <c r="P18" s="236"/>
      <c r="Q18" s="83">
        <v>644725</v>
      </c>
      <c r="R18" s="83">
        <v>515780</v>
      </c>
      <c r="S18" s="55">
        <v>0.8</v>
      </c>
      <c r="T18" s="6">
        <v>116050.5</v>
      </c>
      <c r="U18" s="85">
        <v>0.18</v>
      </c>
      <c r="V18" s="6">
        <v>12894.5</v>
      </c>
      <c r="W18" s="85">
        <v>0.02</v>
      </c>
      <c r="X18" s="236"/>
      <c r="Y18" s="73">
        <v>0</v>
      </c>
    </row>
    <row r="19" spans="1:25" ht="179.25" customHeight="1" x14ac:dyDescent="0.2">
      <c r="A19" s="192">
        <v>5</v>
      </c>
      <c r="B19" s="174" t="s">
        <v>253</v>
      </c>
      <c r="C19" s="175" t="s">
        <v>254</v>
      </c>
      <c r="D19" s="176">
        <v>4</v>
      </c>
      <c r="E19" s="181">
        <v>4.2</v>
      </c>
      <c r="F19" s="283" t="s">
        <v>255</v>
      </c>
      <c r="G19" s="183" t="s">
        <v>256</v>
      </c>
      <c r="H19" s="176" t="s">
        <v>156</v>
      </c>
      <c r="I19" s="242" t="s">
        <v>259</v>
      </c>
      <c r="J19" s="242" t="s">
        <v>260</v>
      </c>
      <c r="K19" s="176" t="s">
        <v>93</v>
      </c>
      <c r="L19" s="84" t="s">
        <v>257</v>
      </c>
      <c r="M19" s="79" t="s">
        <v>52</v>
      </c>
      <c r="N19" s="80" t="s">
        <v>224</v>
      </c>
      <c r="O19" s="263" t="s">
        <v>225</v>
      </c>
      <c r="P19" s="237">
        <v>455623.36</v>
      </c>
      <c r="Q19" s="86">
        <v>251294.54</v>
      </c>
      <c r="R19" s="6">
        <v>201035.63</v>
      </c>
      <c r="S19" s="23">
        <v>0.8</v>
      </c>
      <c r="T19" s="6">
        <v>45233.02</v>
      </c>
      <c r="U19" s="21">
        <v>0.18</v>
      </c>
      <c r="V19" s="6">
        <v>5025.8900000000003</v>
      </c>
      <c r="W19" s="21">
        <v>0.02</v>
      </c>
      <c r="X19" s="237">
        <v>455623.36</v>
      </c>
      <c r="Y19" s="73">
        <v>0</v>
      </c>
    </row>
    <row r="20" spans="1:25" ht="179.25" customHeight="1" x14ac:dyDescent="0.2">
      <c r="A20" s="210"/>
      <c r="B20" s="174"/>
      <c r="C20" s="175"/>
      <c r="D20" s="176"/>
      <c r="E20" s="181"/>
      <c r="F20" s="283"/>
      <c r="G20" s="183"/>
      <c r="H20" s="176"/>
      <c r="I20" s="242"/>
      <c r="J20" s="242"/>
      <c r="K20" s="176"/>
      <c r="L20" s="84" t="s">
        <v>258</v>
      </c>
      <c r="M20" s="79" t="s">
        <v>51</v>
      </c>
      <c r="N20" s="80" t="s">
        <v>227</v>
      </c>
      <c r="O20" s="264"/>
      <c r="P20" s="236"/>
      <c r="Q20" s="86">
        <v>204328.82</v>
      </c>
      <c r="R20" s="6">
        <v>163463.04999999999</v>
      </c>
      <c r="S20" s="55">
        <v>0.8</v>
      </c>
      <c r="T20" s="6">
        <v>36779.19</v>
      </c>
      <c r="U20" s="85">
        <v>0.18</v>
      </c>
      <c r="V20" s="6">
        <v>4086.58</v>
      </c>
      <c r="W20" s="85">
        <v>0.02</v>
      </c>
      <c r="X20" s="236"/>
      <c r="Y20" s="73">
        <v>0</v>
      </c>
    </row>
    <row r="21" spans="1:25" ht="89.25" customHeight="1" x14ac:dyDescent="0.2">
      <c r="A21" s="192">
        <v>6</v>
      </c>
      <c r="B21" s="192" t="s">
        <v>261</v>
      </c>
      <c r="C21" s="267" t="s">
        <v>262</v>
      </c>
      <c r="D21" s="168">
        <v>4</v>
      </c>
      <c r="E21" s="196">
        <v>4.2</v>
      </c>
      <c r="F21" s="267" t="s">
        <v>263</v>
      </c>
      <c r="G21" s="268" t="s">
        <v>264</v>
      </c>
      <c r="H21" s="168" t="s">
        <v>172</v>
      </c>
      <c r="I21" s="187" t="s">
        <v>259</v>
      </c>
      <c r="J21" s="187" t="s">
        <v>268</v>
      </c>
      <c r="K21" s="168" t="s">
        <v>93</v>
      </c>
      <c r="L21" s="84" t="s">
        <v>265</v>
      </c>
      <c r="M21" s="79" t="s">
        <v>52</v>
      </c>
      <c r="N21" s="80" t="s">
        <v>53</v>
      </c>
      <c r="O21" s="263" t="s">
        <v>266</v>
      </c>
      <c r="P21" s="237">
        <v>736482.4</v>
      </c>
      <c r="Q21" s="87">
        <v>416470.4</v>
      </c>
      <c r="R21" s="6">
        <v>333176.32000000001</v>
      </c>
      <c r="S21" s="55">
        <v>0.8</v>
      </c>
      <c r="T21" s="6">
        <v>74964.67</v>
      </c>
      <c r="U21" s="85">
        <v>0.18</v>
      </c>
      <c r="V21" s="6">
        <v>8329.41</v>
      </c>
      <c r="W21" s="85">
        <v>0.02</v>
      </c>
      <c r="X21" s="237">
        <f>P21</f>
        <v>736482.4</v>
      </c>
      <c r="Y21" s="73">
        <v>0</v>
      </c>
    </row>
    <row r="22" spans="1:25" ht="89.25" customHeight="1" x14ac:dyDescent="0.2">
      <c r="A22" s="193"/>
      <c r="B22" s="193"/>
      <c r="C22" s="274"/>
      <c r="D22" s="189"/>
      <c r="E22" s="197"/>
      <c r="F22" s="274"/>
      <c r="G22" s="275"/>
      <c r="H22" s="189"/>
      <c r="I22" s="188"/>
      <c r="J22" s="188"/>
      <c r="K22" s="189"/>
      <c r="L22" s="84" t="s">
        <v>267</v>
      </c>
      <c r="M22" s="79" t="s">
        <v>51</v>
      </c>
      <c r="N22" s="80" t="s">
        <v>249</v>
      </c>
      <c r="O22" s="270"/>
      <c r="P22" s="271"/>
      <c r="Q22" s="87">
        <v>229154.8</v>
      </c>
      <c r="R22" s="6">
        <v>183323.84</v>
      </c>
      <c r="S22" s="55">
        <v>0.8</v>
      </c>
      <c r="T22" s="6">
        <v>41247.86</v>
      </c>
      <c r="U22" s="85">
        <v>0.18</v>
      </c>
      <c r="V22" s="6">
        <v>4583.1000000000004</v>
      </c>
      <c r="W22" s="85">
        <v>0.02</v>
      </c>
      <c r="X22" s="271"/>
      <c r="Y22" s="73">
        <v>0</v>
      </c>
    </row>
    <row r="23" spans="1:25" ht="99.75" customHeight="1" x14ac:dyDescent="0.2">
      <c r="A23" s="210"/>
      <c r="B23" s="210"/>
      <c r="C23" s="257"/>
      <c r="D23" s="169"/>
      <c r="E23" s="212"/>
      <c r="F23" s="257"/>
      <c r="G23" s="269"/>
      <c r="H23" s="169"/>
      <c r="I23" s="200"/>
      <c r="J23" s="200"/>
      <c r="K23" s="169"/>
      <c r="L23" s="84" t="s">
        <v>211</v>
      </c>
      <c r="M23" s="79" t="s">
        <v>52</v>
      </c>
      <c r="N23" s="80" t="s">
        <v>53</v>
      </c>
      <c r="O23" s="264"/>
      <c r="P23" s="236"/>
      <c r="Q23" s="87">
        <v>90857.2</v>
      </c>
      <c r="R23" s="6">
        <v>72685.759999999995</v>
      </c>
      <c r="S23" s="55">
        <v>0.8</v>
      </c>
      <c r="T23" s="6">
        <v>16354.29</v>
      </c>
      <c r="U23" s="85">
        <v>0.18</v>
      </c>
      <c r="V23" s="6">
        <v>1817.15</v>
      </c>
      <c r="W23" s="85">
        <v>0.02</v>
      </c>
      <c r="X23" s="236"/>
      <c r="Y23" s="73">
        <v>0</v>
      </c>
    </row>
    <row r="24" spans="1:25" ht="141" customHeight="1" x14ac:dyDescent="0.2">
      <c r="A24" s="192">
        <v>7</v>
      </c>
      <c r="B24" s="192" t="s">
        <v>269</v>
      </c>
      <c r="C24" s="267" t="s">
        <v>270</v>
      </c>
      <c r="D24" s="168">
        <v>4</v>
      </c>
      <c r="E24" s="196">
        <v>4.2</v>
      </c>
      <c r="F24" s="267" t="s">
        <v>271</v>
      </c>
      <c r="G24" s="268" t="s">
        <v>272</v>
      </c>
      <c r="H24" s="168" t="s">
        <v>156</v>
      </c>
      <c r="I24" s="187" t="s">
        <v>277</v>
      </c>
      <c r="J24" s="187" t="s">
        <v>278</v>
      </c>
      <c r="K24" s="168" t="s">
        <v>93</v>
      </c>
      <c r="L24" s="84" t="s">
        <v>273</v>
      </c>
      <c r="M24" s="79" t="s">
        <v>51</v>
      </c>
      <c r="N24" s="80" t="s">
        <v>227</v>
      </c>
      <c r="O24" s="263" t="s">
        <v>274</v>
      </c>
      <c r="P24" s="237">
        <f>Q24+Q25</f>
        <v>621087.57999999996</v>
      </c>
      <c r="Q24" s="88">
        <v>355034.04</v>
      </c>
      <c r="R24" s="6">
        <v>284027.23</v>
      </c>
      <c r="S24" s="55">
        <v>0.8</v>
      </c>
      <c r="T24" s="6">
        <v>63906.13</v>
      </c>
      <c r="U24" s="85">
        <v>0.18</v>
      </c>
      <c r="V24" s="6">
        <v>7100.68</v>
      </c>
      <c r="W24" s="85">
        <v>0.02</v>
      </c>
      <c r="X24" s="237">
        <f>P24+68057.88</f>
        <v>689145.46</v>
      </c>
      <c r="Y24" s="73">
        <v>0</v>
      </c>
    </row>
    <row r="25" spans="1:25" ht="141" customHeight="1" x14ac:dyDescent="0.2">
      <c r="A25" s="210"/>
      <c r="B25" s="210"/>
      <c r="C25" s="257"/>
      <c r="D25" s="169"/>
      <c r="E25" s="212"/>
      <c r="F25" s="257"/>
      <c r="G25" s="269"/>
      <c r="H25" s="169"/>
      <c r="I25" s="200"/>
      <c r="J25" s="200"/>
      <c r="K25" s="169"/>
      <c r="L25" s="84" t="s">
        <v>275</v>
      </c>
      <c r="M25" s="79" t="s">
        <v>52</v>
      </c>
      <c r="N25" s="80" t="s">
        <v>276</v>
      </c>
      <c r="O25" s="264"/>
      <c r="P25" s="236"/>
      <c r="Q25" s="88">
        <v>266053.53999999998</v>
      </c>
      <c r="R25" s="6">
        <v>212842.83</v>
      </c>
      <c r="S25" s="55">
        <v>0.8</v>
      </c>
      <c r="T25" s="6">
        <v>47889.64</v>
      </c>
      <c r="U25" s="85">
        <v>0.18</v>
      </c>
      <c r="V25" s="6">
        <v>5321.07</v>
      </c>
      <c r="W25" s="85">
        <v>0.02</v>
      </c>
      <c r="X25" s="236"/>
      <c r="Y25" s="73">
        <v>0</v>
      </c>
    </row>
    <row r="26" spans="1:25" ht="141" customHeight="1" x14ac:dyDescent="0.2">
      <c r="A26" s="192">
        <v>8</v>
      </c>
      <c r="B26" s="192" t="s">
        <v>279</v>
      </c>
      <c r="C26" s="267" t="s">
        <v>280</v>
      </c>
      <c r="D26" s="168">
        <v>4</v>
      </c>
      <c r="E26" s="196">
        <v>4.2</v>
      </c>
      <c r="F26" s="267" t="s">
        <v>281</v>
      </c>
      <c r="G26" s="268" t="s">
        <v>282</v>
      </c>
      <c r="H26" s="168" t="s">
        <v>210</v>
      </c>
      <c r="I26" s="187" t="s">
        <v>286</v>
      </c>
      <c r="J26" s="187" t="s">
        <v>287</v>
      </c>
      <c r="K26" s="168" t="s">
        <v>93</v>
      </c>
      <c r="L26" s="84" t="s">
        <v>283</v>
      </c>
      <c r="M26" s="79" t="s">
        <v>52</v>
      </c>
      <c r="N26" s="80" t="s">
        <v>224</v>
      </c>
      <c r="O26" s="263" t="s">
        <v>225</v>
      </c>
      <c r="P26" s="237">
        <v>270664.17</v>
      </c>
      <c r="Q26" s="89">
        <v>89944.34</v>
      </c>
      <c r="R26" s="6">
        <v>71955.47</v>
      </c>
      <c r="S26" s="55">
        <v>0.8</v>
      </c>
      <c r="T26" s="6">
        <v>16189.98</v>
      </c>
      <c r="U26" s="85">
        <v>0.18</v>
      </c>
      <c r="V26" s="6">
        <v>1798.89</v>
      </c>
      <c r="W26" s="85">
        <v>0.02</v>
      </c>
      <c r="X26" s="237">
        <f>P26</f>
        <v>270664.17</v>
      </c>
      <c r="Y26" s="73">
        <v>0</v>
      </c>
    </row>
    <row r="27" spans="1:25" ht="141" customHeight="1" x14ac:dyDescent="0.2">
      <c r="A27" s="193"/>
      <c r="B27" s="193"/>
      <c r="C27" s="274"/>
      <c r="D27" s="189"/>
      <c r="E27" s="197"/>
      <c r="F27" s="274"/>
      <c r="G27" s="275"/>
      <c r="H27" s="189"/>
      <c r="I27" s="188"/>
      <c r="J27" s="188"/>
      <c r="K27" s="189"/>
      <c r="L27" s="84" t="s">
        <v>284</v>
      </c>
      <c r="M27" s="79" t="s">
        <v>52</v>
      </c>
      <c r="N27" s="80" t="s">
        <v>224</v>
      </c>
      <c r="O27" s="270"/>
      <c r="P27" s="271"/>
      <c r="Q27" s="89">
        <v>55890.41</v>
      </c>
      <c r="R27" s="6">
        <v>44712.32</v>
      </c>
      <c r="S27" s="55">
        <v>0.8</v>
      </c>
      <c r="T27" s="6">
        <v>10060.280000000001</v>
      </c>
      <c r="U27" s="85">
        <v>0.18</v>
      </c>
      <c r="V27" s="6">
        <v>1117.81</v>
      </c>
      <c r="W27" s="85">
        <v>0.02</v>
      </c>
      <c r="X27" s="271"/>
      <c r="Y27" s="73">
        <v>0</v>
      </c>
    </row>
    <row r="28" spans="1:25" ht="141" customHeight="1" x14ac:dyDescent="0.2">
      <c r="A28" s="210"/>
      <c r="B28" s="210"/>
      <c r="C28" s="257"/>
      <c r="D28" s="169"/>
      <c r="E28" s="212"/>
      <c r="F28" s="257"/>
      <c r="G28" s="269"/>
      <c r="H28" s="169"/>
      <c r="I28" s="200"/>
      <c r="J28" s="200"/>
      <c r="K28" s="169"/>
      <c r="L28" s="84" t="s">
        <v>285</v>
      </c>
      <c r="M28" s="79" t="s">
        <v>51</v>
      </c>
      <c r="N28" s="80" t="s">
        <v>227</v>
      </c>
      <c r="O28" s="264"/>
      <c r="P28" s="236"/>
      <c r="Q28" s="89">
        <v>124829.42</v>
      </c>
      <c r="R28" s="6">
        <v>99863.53</v>
      </c>
      <c r="S28" s="55">
        <v>0.8</v>
      </c>
      <c r="T28" s="6">
        <v>22469.3</v>
      </c>
      <c r="U28" s="85">
        <v>0.18</v>
      </c>
      <c r="V28" s="6">
        <v>2496.59</v>
      </c>
      <c r="W28" s="85">
        <v>0.02</v>
      </c>
      <c r="X28" s="236"/>
      <c r="Y28" s="73">
        <v>0</v>
      </c>
    </row>
    <row r="29" spans="1:25" ht="95.25" customHeight="1" x14ac:dyDescent="0.2">
      <c r="A29" s="192">
        <v>9</v>
      </c>
      <c r="B29" s="192" t="s">
        <v>288</v>
      </c>
      <c r="C29" s="267" t="s">
        <v>289</v>
      </c>
      <c r="D29" s="168">
        <v>4</v>
      </c>
      <c r="E29" s="196">
        <v>4.2</v>
      </c>
      <c r="F29" s="267" t="s">
        <v>290</v>
      </c>
      <c r="G29" s="268" t="s">
        <v>291</v>
      </c>
      <c r="H29" s="168" t="s">
        <v>172</v>
      </c>
      <c r="I29" s="187" t="s">
        <v>298</v>
      </c>
      <c r="J29" s="187" t="s">
        <v>299</v>
      </c>
      <c r="K29" s="168" t="s">
        <v>93</v>
      </c>
      <c r="L29" s="84" t="s">
        <v>292</v>
      </c>
      <c r="M29" s="79" t="s">
        <v>52</v>
      </c>
      <c r="N29" s="80" t="s">
        <v>293</v>
      </c>
      <c r="O29" s="263" t="s">
        <v>294</v>
      </c>
      <c r="P29" s="237">
        <v>1330589.54</v>
      </c>
      <c r="Q29" s="90">
        <v>810206.4</v>
      </c>
      <c r="R29" s="6">
        <v>648165.12</v>
      </c>
      <c r="S29" s="55">
        <v>0.8</v>
      </c>
      <c r="T29" s="6">
        <v>145837.15</v>
      </c>
      <c r="U29" s="85">
        <v>0.18</v>
      </c>
      <c r="V29" s="6">
        <v>16204.13</v>
      </c>
      <c r="W29" s="85">
        <v>0.02</v>
      </c>
      <c r="X29" s="237">
        <f>P29</f>
        <v>1330589.54</v>
      </c>
      <c r="Y29" s="73">
        <v>0</v>
      </c>
    </row>
    <row r="30" spans="1:25" ht="95.25" customHeight="1" x14ac:dyDescent="0.2">
      <c r="A30" s="193"/>
      <c r="B30" s="193"/>
      <c r="C30" s="274"/>
      <c r="D30" s="189"/>
      <c r="E30" s="197"/>
      <c r="F30" s="274"/>
      <c r="G30" s="275"/>
      <c r="H30" s="189"/>
      <c r="I30" s="188"/>
      <c r="J30" s="188"/>
      <c r="K30" s="189"/>
      <c r="L30" s="84" t="s">
        <v>295</v>
      </c>
      <c r="M30" s="79" t="s">
        <v>51</v>
      </c>
      <c r="N30" s="80" t="s">
        <v>227</v>
      </c>
      <c r="O30" s="270"/>
      <c r="P30" s="271"/>
      <c r="Q30" s="90">
        <v>239206.66</v>
      </c>
      <c r="R30" s="6">
        <v>191365.32</v>
      </c>
      <c r="S30" s="55">
        <v>0.8</v>
      </c>
      <c r="T30" s="6">
        <v>43057.2</v>
      </c>
      <c r="U30" s="85">
        <v>0.18</v>
      </c>
      <c r="V30" s="6">
        <v>4784.1400000000003</v>
      </c>
      <c r="W30" s="85">
        <v>0.02</v>
      </c>
      <c r="X30" s="271"/>
      <c r="Y30" s="73">
        <v>0</v>
      </c>
    </row>
    <row r="31" spans="1:25" ht="95.25" customHeight="1" x14ac:dyDescent="0.2">
      <c r="A31" s="193"/>
      <c r="B31" s="193"/>
      <c r="C31" s="274"/>
      <c r="D31" s="189"/>
      <c r="E31" s="197"/>
      <c r="F31" s="274"/>
      <c r="G31" s="275"/>
      <c r="H31" s="189"/>
      <c r="I31" s="188"/>
      <c r="J31" s="188"/>
      <c r="K31" s="189"/>
      <c r="L31" s="84" t="s">
        <v>296</v>
      </c>
      <c r="M31" s="79" t="s">
        <v>52</v>
      </c>
      <c r="N31" s="80" t="s">
        <v>293</v>
      </c>
      <c r="O31" s="270"/>
      <c r="P31" s="271"/>
      <c r="Q31" s="90">
        <v>212404.48000000001</v>
      </c>
      <c r="R31" s="6">
        <v>169923.58</v>
      </c>
      <c r="S31" s="55">
        <v>0.8</v>
      </c>
      <c r="T31" s="6">
        <v>38232.81</v>
      </c>
      <c r="U31" s="85">
        <v>0.18</v>
      </c>
      <c r="V31" s="6">
        <v>4248.09</v>
      </c>
      <c r="W31" s="85">
        <v>0.02</v>
      </c>
      <c r="X31" s="271"/>
      <c r="Y31" s="73">
        <v>0</v>
      </c>
    </row>
    <row r="32" spans="1:25" ht="95.25" customHeight="1" x14ac:dyDescent="0.2">
      <c r="A32" s="210"/>
      <c r="B32" s="210"/>
      <c r="C32" s="257"/>
      <c r="D32" s="169"/>
      <c r="E32" s="212"/>
      <c r="F32" s="257"/>
      <c r="G32" s="269"/>
      <c r="H32" s="169"/>
      <c r="I32" s="200"/>
      <c r="J32" s="200"/>
      <c r="K32" s="169"/>
      <c r="L32" s="84" t="s">
        <v>297</v>
      </c>
      <c r="M32" s="79" t="s">
        <v>51</v>
      </c>
      <c r="N32" s="80" t="s">
        <v>227</v>
      </c>
      <c r="O32" s="264"/>
      <c r="P32" s="236"/>
      <c r="Q32" s="90">
        <v>68772</v>
      </c>
      <c r="R32" s="6">
        <v>55017.599999999999</v>
      </c>
      <c r="S32" s="55">
        <v>0.8</v>
      </c>
      <c r="T32" s="6">
        <v>12378.96</v>
      </c>
      <c r="U32" s="85">
        <v>0.18</v>
      </c>
      <c r="V32" s="6">
        <v>1375.44</v>
      </c>
      <c r="W32" s="85">
        <v>0.02</v>
      </c>
      <c r="X32" s="236"/>
      <c r="Y32" s="73">
        <v>0</v>
      </c>
    </row>
    <row r="33" spans="1:25" ht="177" customHeight="1" x14ac:dyDescent="0.2">
      <c r="A33" s="192">
        <v>10</v>
      </c>
      <c r="B33" s="192" t="s">
        <v>300</v>
      </c>
      <c r="C33" s="267" t="s">
        <v>301</v>
      </c>
      <c r="D33" s="168">
        <v>4</v>
      </c>
      <c r="E33" s="196">
        <v>4.2</v>
      </c>
      <c r="F33" s="278" t="s">
        <v>302</v>
      </c>
      <c r="G33" s="268" t="s">
        <v>303</v>
      </c>
      <c r="H33" s="168" t="s">
        <v>156</v>
      </c>
      <c r="I33" s="187" t="s">
        <v>298</v>
      </c>
      <c r="J33" s="187" t="s">
        <v>307</v>
      </c>
      <c r="K33" s="168" t="s">
        <v>93</v>
      </c>
      <c r="L33" s="84" t="s">
        <v>304</v>
      </c>
      <c r="M33" s="79" t="s">
        <v>52</v>
      </c>
      <c r="N33" s="80" t="s">
        <v>293</v>
      </c>
      <c r="O33" s="263" t="s">
        <v>266</v>
      </c>
      <c r="P33" s="237">
        <v>749780.52</v>
      </c>
      <c r="Q33" s="91">
        <v>449915.52</v>
      </c>
      <c r="R33" s="6">
        <v>359932.41</v>
      </c>
      <c r="S33" s="55">
        <v>0.8</v>
      </c>
      <c r="T33" s="6">
        <v>80983.11</v>
      </c>
      <c r="U33" s="85">
        <v>0.18</v>
      </c>
      <c r="V33" s="6">
        <v>9000</v>
      </c>
      <c r="W33" s="85">
        <v>0.02</v>
      </c>
      <c r="X33" s="237">
        <f>P33</f>
        <v>749780.52</v>
      </c>
      <c r="Y33" s="73">
        <v>0</v>
      </c>
    </row>
    <row r="34" spans="1:25" ht="177" customHeight="1" x14ac:dyDescent="0.2">
      <c r="A34" s="210"/>
      <c r="B34" s="210"/>
      <c r="C34" s="257"/>
      <c r="D34" s="169"/>
      <c r="E34" s="212"/>
      <c r="F34" s="280"/>
      <c r="G34" s="269"/>
      <c r="H34" s="169"/>
      <c r="I34" s="200"/>
      <c r="J34" s="200"/>
      <c r="K34" s="169"/>
      <c r="L34" s="84" t="s">
        <v>305</v>
      </c>
      <c r="M34" s="79" t="s">
        <v>51</v>
      </c>
      <c r="N34" s="80" t="s">
        <v>306</v>
      </c>
      <c r="O34" s="264"/>
      <c r="P34" s="236"/>
      <c r="Q34" s="91">
        <v>299865</v>
      </c>
      <c r="R34" s="6">
        <v>239892</v>
      </c>
      <c r="S34" s="55">
        <v>0.8</v>
      </c>
      <c r="T34" s="6">
        <v>53975.7</v>
      </c>
      <c r="U34" s="85">
        <v>0.18</v>
      </c>
      <c r="V34" s="6">
        <v>5997.3</v>
      </c>
      <c r="W34" s="85">
        <v>0.02</v>
      </c>
      <c r="X34" s="236"/>
      <c r="Y34" s="73">
        <v>0</v>
      </c>
    </row>
    <row r="35" spans="1:25" ht="177" customHeight="1" x14ac:dyDescent="0.2">
      <c r="A35" s="265">
        <v>11</v>
      </c>
      <c r="B35" s="265" t="s">
        <v>308</v>
      </c>
      <c r="C35" s="281" t="s">
        <v>309</v>
      </c>
      <c r="D35" s="187">
        <v>4</v>
      </c>
      <c r="E35" s="295">
        <v>4.2</v>
      </c>
      <c r="F35" s="281" t="s">
        <v>310</v>
      </c>
      <c r="G35" s="184" t="s">
        <v>311</v>
      </c>
      <c r="H35" s="187" t="s">
        <v>156</v>
      </c>
      <c r="I35" s="187" t="s">
        <v>316</v>
      </c>
      <c r="J35" s="187" t="s">
        <v>317</v>
      </c>
      <c r="K35" s="187" t="s">
        <v>93</v>
      </c>
      <c r="L35" s="93" t="s">
        <v>318</v>
      </c>
      <c r="M35" s="94" t="s">
        <v>52</v>
      </c>
      <c r="N35" s="95" t="s">
        <v>312</v>
      </c>
      <c r="O35" s="263" t="s">
        <v>313</v>
      </c>
      <c r="P35" s="237">
        <f>Q35+Q36</f>
        <v>378452.32999999996</v>
      </c>
      <c r="Q35" s="92">
        <v>213296.31</v>
      </c>
      <c r="R35" s="96">
        <v>170637.04</v>
      </c>
      <c r="S35" s="97">
        <v>0.8</v>
      </c>
      <c r="T35" s="96">
        <v>38393.339999999997</v>
      </c>
      <c r="U35" s="98">
        <v>0.18</v>
      </c>
      <c r="V35" s="96">
        <v>4265.93</v>
      </c>
      <c r="W35" s="98">
        <v>0.02</v>
      </c>
      <c r="X35" s="237">
        <f>P35</f>
        <v>378452.32999999996</v>
      </c>
      <c r="Y35" s="99">
        <v>0</v>
      </c>
    </row>
    <row r="36" spans="1:25" ht="177" customHeight="1" x14ac:dyDescent="0.2">
      <c r="A36" s="266"/>
      <c r="B36" s="266"/>
      <c r="C36" s="282"/>
      <c r="D36" s="200"/>
      <c r="E36" s="296"/>
      <c r="F36" s="282"/>
      <c r="G36" s="185"/>
      <c r="H36" s="200"/>
      <c r="I36" s="200"/>
      <c r="J36" s="200"/>
      <c r="K36" s="200"/>
      <c r="L36" s="93" t="s">
        <v>314</v>
      </c>
      <c r="M36" s="94" t="s">
        <v>51</v>
      </c>
      <c r="N36" s="95" t="s">
        <v>315</v>
      </c>
      <c r="O36" s="264"/>
      <c r="P36" s="236"/>
      <c r="Q36" s="92">
        <v>165156.01999999999</v>
      </c>
      <c r="R36" s="96">
        <v>132124.81</v>
      </c>
      <c r="S36" s="97">
        <v>0.8</v>
      </c>
      <c r="T36" s="96">
        <v>29728.09</v>
      </c>
      <c r="U36" s="98">
        <v>0.18</v>
      </c>
      <c r="V36" s="96">
        <v>3303.12</v>
      </c>
      <c r="W36" s="98">
        <v>0.02</v>
      </c>
      <c r="X36" s="236"/>
      <c r="Y36" s="99">
        <v>0</v>
      </c>
    </row>
    <row r="37" spans="1:25" ht="177" customHeight="1" x14ac:dyDescent="0.2">
      <c r="A37" s="265">
        <v>12</v>
      </c>
      <c r="B37" s="192" t="s">
        <v>319</v>
      </c>
      <c r="C37" s="267" t="s">
        <v>320</v>
      </c>
      <c r="D37" s="168">
        <v>4</v>
      </c>
      <c r="E37" s="196">
        <v>4.2</v>
      </c>
      <c r="F37" s="281" t="s">
        <v>365</v>
      </c>
      <c r="G37" s="268" t="s">
        <v>321</v>
      </c>
      <c r="H37" s="168" t="s">
        <v>156</v>
      </c>
      <c r="I37" s="187" t="s">
        <v>324</v>
      </c>
      <c r="J37" s="187" t="s">
        <v>325</v>
      </c>
      <c r="K37" s="168" t="s">
        <v>93</v>
      </c>
      <c r="L37" s="84" t="s">
        <v>322</v>
      </c>
      <c r="M37" s="79" t="s">
        <v>51</v>
      </c>
      <c r="N37" s="80" t="s">
        <v>58</v>
      </c>
      <c r="O37" s="263" t="s">
        <v>225</v>
      </c>
      <c r="P37" s="237">
        <f>Q37+Q38</f>
        <v>500553.77</v>
      </c>
      <c r="Q37" s="100">
        <v>313456.3</v>
      </c>
      <c r="R37" s="6">
        <v>250765.04</v>
      </c>
      <c r="S37" s="55">
        <v>0.8</v>
      </c>
      <c r="T37" s="6">
        <v>56422.13</v>
      </c>
      <c r="U37" s="85">
        <v>0.18</v>
      </c>
      <c r="V37" s="6">
        <v>6269.13</v>
      </c>
      <c r="W37" s="85">
        <v>0.02</v>
      </c>
      <c r="X37" s="237">
        <f>P37</f>
        <v>500553.77</v>
      </c>
      <c r="Y37" s="73">
        <v>0</v>
      </c>
    </row>
    <row r="38" spans="1:25" ht="177" customHeight="1" x14ac:dyDescent="0.2">
      <c r="A38" s="266"/>
      <c r="B38" s="210"/>
      <c r="C38" s="257"/>
      <c r="D38" s="169"/>
      <c r="E38" s="212"/>
      <c r="F38" s="282"/>
      <c r="G38" s="269"/>
      <c r="H38" s="169"/>
      <c r="I38" s="200"/>
      <c r="J38" s="200"/>
      <c r="K38" s="169"/>
      <c r="L38" s="84" t="s">
        <v>323</v>
      </c>
      <c r="M38" s="79" t="s">
        <v>52</v>
      </c>
      <c r="N38" s="80" t="s">
        <v>53</v>
      </c>
      <c r="O38" s="264"/>
      <c r="P38" s="236"/>
      <c r="Q38" s="100">
        <v>187097.47</v>
      </c>
      <c r="R38" s="6">
        <v>149677.97</v>
      </c>
      <c r="S38" s="55">
        <v>0.8</v>
      </c>
      <c r="T38" s="6">
        <v>33677.550000000003</v>
      </c>
      <c r="U38" s="85">
        <v>0.18</v>
      </c>
      <c r="V38" s="6">
        <v>3741.95</v>
      </c>
      <c r="W38" s="85">
        <v>0.02</v>
      </c>
      <c r="X38" s="236"/>
      <c r="Y38" s="73">
        <v>0</v>
      </c>
    </row>
    <row r="39" spans="1:25" ht="203.25" customHeight="1" x14ac:dyDescent="0.2">
      <c r="A39" s="265">
        <v>13</v>
      </c>
      <c r="B39" s="192" t="s">
        <v>326</v>
      </c>
      <c r="C39" s="267" t="s">
        <v>327</v>
      </c>
      <c r="D39" s="168">
        <v>4</v>
      </c>
      <c r="E39" s="196">
        <v>4.2</v>
      </c>
      <c r="F39" s="267" t="s">
        <v>328</v>
      </c>
      <c r="G39" s="268" t="s">
        <v>333</v>
      </c>
      <c r="H39" s="168" t="s">
        <v>156</v>
      </c>
      <c r="I39" s="187" t="s">
        <v>332</v>
      </c>
      <c r="J39" s="187" t="s">
        <v>325</v>
      </c>
      <c r="K39" s="168" t="s">
        <v>93</v>
      </c>
      <c r="L39" s="84" t="s">
        <v>329</v>
      </c>
      <c r="M39" s="79" t="s">
        <v>52</v>
      </c>
      <c r="N39" s="80" t="s">
        <v>330</v>
      </c>
      <c r="O39" s="263" t="s">
        <v>266</v>
      </c>
      <c r="P39" s="237">
        <f>Q39+Q40</f>
        <v>397517.49</v>
      </c>
      <c r="Q39" s="101">
        <v>172760.42</v>
      </c>
      <c r="R39" s="6">
        <v>138208.32999999999</v>
      </c>
      <c r="S39" s="55">
        <v>0.8</v>
      </c>
      <c r="T39" s="6">
        <v>31096.87</v>
      </c>
      <c r="U39" s="85">
        <v>0.18</v>
      </c>
      <c r="V39" s="6">
        <v>3455.22</v>
      </c>
      <c r="W39" s="85">
        <v>0.02</v>
      </c>
      <c r="X39" s="237">
        <f>P39</f>
        <v>397517.49</v>
      </c>
      <c r="Y39" s="7">
        <v>0</v>
      </c>
    </row>
    <row r="40" spans="1:25" ht="203.25" customHeight="1" x14ac:dyDescent="0.2">
      <c r="A40" s="266"/>
      <c r="B40" s="210"/>
      <c r="C40" s="257"/>
      <c r="D40" s="169"/>
      <c r="E40" s="212"/>
      <c r="F40" s="257"/>
      <c r="G40" s="269"/>
      <c r="H40" s="169"/>
      <c r="I40" s="200"/>
      <c r="J40" s="200"/>
      <c r="K40" s="169"/>
      <c r="L40" s="84" t="s">
        <v>331</v>
      </c>
      <c r="M40" s="79" t="s">
        <v>51</v>
      </c>
      <c r="N40" s="80" t="s">
        <v>249</v>
      </c>
      <c r="O40" s="264"/>
      <c r="P40" s="236"/>
      <c r="Q40" s="101">
        <v>224757.07</v>
      </c>
      <c r="R40" s="6">
        <v>179805.65</v>
      </c>
      <c r="S40" s="55">
        <v>0.8</v>
      </c>
      <c r="T40" s="6">
        <v>40456.269999999997</v>
      </c>
      <c r="U40" s="85">
        <v>0.18</v>
      </c>
      <c r="V40" s="6">
        <v>4495.1499999999996</v>
      </c>
      <c r="W40" s="85">
        <v>0.02</v>
      </c>
      <c r="X40" s="236"/>
      <c r="Y40" s="7">
        <v>0</v>
      </c>
    </row>
    <row r="41" spans="1:25" ht="93.75" customHeight="1" x14ac:dyDescent="0.2">
      <c r="A41" s="265">
        <v>14</v>
      </c>
      <c r="B41" s="265" t="s">
        <v>334</v>
      </c>
      <c r="C41" s="281" t="s">
        <v>335</v>
      </c>
      <c r="D41" s="187">
        <v>4</v>
      </c>
      <c r="E41" s="295">
        <v>4.2</v>
      </c>
      <c r="F41" s="281" t="s">
        <v>336</v>
      </c>
      <c r="G41" s="184" t="s">
        <v>337</v>
      </c>
      <c r="H41" s="187" t="s">
        <v>172</v>
      </c>
      <c r="I41" s="187" t="s">
        <v>342</v>
      </c>
      <c r="J41" s="187" t="s">
        <v>343</v>
      </c>
      <c r="K41" s="187" t="s">
        <v>93</v>
      </c>
      <c r="L41" s="93" t="s">
        <v>338</v>
      </c>
      <c r="M41" s="94" t="s">
        <v>51</v>
      </c>
      <c r="N41" s="95" t="s">
        <v>339</v>
      </c>
      <c r="O41" s="263" t="s">
        <v>266</v>
      </c>
      <c r="P41" s="237">
        <f>Q41+Q42+Q43</f>
        <v>513800.08</v>
      </c>
      <c r="Q41" s="154">
        <v>338444.58</v>
      </c>
      <c r="R41" s="96">
        <v>270755.65999999997</v>
      </c>
      <c r="S41" s="97">
        <v>0.8</v>
      </c>
      <c r="T41" s="96">
        <v>60920.02</v>
      </c>
      <c r="U41" s="98">
        <v>0.18</v>
      </c>
      <c r="V41" s="96">
        <v>6768.9</v>
      </c>
      <c r="W41" s="98">
        <v>0.02</v>
      </c>
      <c r="X41" s="237">
        <f>P41</f>
        <v>513800.08</v>
      </c>
      <c r="Y41" s="157">
        <v>0</v>
      </c>
    </row>
    <row r="42" spans="1:25" ht="93.75" customHeight="1" x14ac:dyDescent="0.2">
      <c r="A42" s="276"/>
      <c r="B42" s="276"/>
      <c r="C42" s="297"/>
      <c r="D42" s="188"/>
      <c r="E42" s="298"/>
      <c r="F42" s="297"/>
      <c r="G42" s="299"/>
      <c r="H42" s="188"/>
      <c r="I42" s="188"/>
      <c r="J42" s="188"/>
      <c r="K42" s="188"/>
      <c r="L42" s="93" t="s">
        <v>340</v>
      </c>
      <c r="M42" s="94" t="s">
        <v>51</v>
      </c>
      <c r="N42" s="95" t="s">
        <v>339</v>
      </c>
      <c r="O42" s="270"/>
      <c r="P42" s="271"/>
      <c r="Q42" s="154">
        <v>90200</v>
      </c>
      <c r="R42" s="96">
        <v>72160</v>
      </c>
      <c r="S42" s="97">
        <v>0.8</v>
      </c>
      <c r="T42" s="96">
        <v>16236</v>
      </c>
      <c r="U42" s="98">
        <v>0.18</v>
      </c>
      <c r="V42" s="96">
        <v>1804</v>
      </c>
      <c r="W42" s="98">
        <v>0.02</v>
      </c>
      <c r="X42" s="271"/>
      <c r="Y42" s="157">
        <v>0</v>
      </c>
    </row>
    <row r="43" spans="1:25" ht="65.25" customHeight="1" x14ac:dyDescent="0.2">
      <c r="A43" s="266"/>
      <c r="B43" s="266"/>
      <c r="C43" s="282"/>
      <c r="D43" s="200"/>
      <c r="E43" s="296"/>
      <c r="F43" s="282"/>
      <c r="G43" s="185"/>
      <c r="H43" s="200"/>
      <c r="I43" s="200"/>
      <c r="J43" s="200"/>
      <c r="K43" s="200"/>
      <c r="L43" s="93" t="s">
        <v>341</v>
      </c>
      <c r="M43" s="94" t="s">
        <v>52</v>
      </c>
      <c r="N43" s="95" t="s">
        <v>224</v>
      </c>
      <c r="O43" s="264"/>
      <c r="P43" s="236"/>
      <c r="Q43" s="154">
        <v>85155.5</v>
      </c>
      <c r="R43" s="96">
        <v>68124.399999999994</v>
      </c>
      <c r="S43" s="97">
        <v>0.8</v>
      </c>
      <c r="T43" s="96">
        <v>15327</v>
      </c>
      <c r="U43" s="98">
        <v>0.18</v>
      </c>
      <c r="V43" s="96">
        <v>1704.1</v>
      </c>
      <c r="W43" s="98">
        <v>0.02</v>
      </c>
      <c r="X43" s="236"/>
      <c r="Y43" s="157">
        <v>0</v>
      </c>
    </row>
    <row r="44" spans="1:25" ht="112.5" customHeight="1" x14ac:dyDescent="0.2">
      <c r="A44" s="265">
        <v>15</v>
      </c>
      <c r="B44" s="192" t="s">
        <v>366</v>
      </c>
      <c r="C44" s="267" t="s">
        <v>367</v>
      </c>
      <c r="D44" s="168">
        <v>4</v>
      </c>
      <c r="E44" s="196">
        <v>4.2</v>
      </c>
      <c r="F44" s="267" t="s">
        <v>368</v>
      </c>
      <c r="G44" s="268" t="s">
        <v>369</v>
      </c>
      <c r="H44" s="168" t="s">
        <v>172</v>
      </c>
      <c r="I44" s="187" t="s">
        <v>383</v>
      </c>
      <c r="J44" s="187" t="s">
        <v>384</v>
      </c>
      <c r="K44" s="168" t="s">
        <v>93</v>
      </c>
      <c r="L44" s="84" t="s">
        <v>370</v>
      </c>
      <c r="M44" s="79" t="s">
        <v>51</v>
      </c>
      <c r="N44" s="80" t="s">
        <v>227</v>
      </c>
      <c r="O44" s="300" t="s">
        <v>371</v>
      </c>
      <c r="P44" s="237">
        <f>Q44+Q45+Q46</f>
        <v>1327528.1199999999</v>
      </c>
      <c r="Q44" s="113">
        <v>887149.99</v>
      </c>
      <c r="R44" s="6">
        <v>709719.99</v>
      </c>
      <c r="S44" s="55">
        <v>0.8</v>
      </c>
      <c r="T44" s="6">
        <v>159687</v>
      </c>
      <c r="U44" s="85">
        <v>0.18</v>
      </c>
      <c r="V44" s="6">
        <v>17743</v>
      </c>
      <c r="W44" s="85">
        <v>0.02</v>
      </c>
      <c r="X44" s="237">
        <f>P44</f>
        <v>1327528.1199999999</v>
      </c>
      <c r="Y44" s="7">
        <v>0</v>
      </c>
    </row>
    <row r="45" spans="1:25" ht="112.5" customHeight="1" x14ac:dyDescent="0.2">
      <c r="A45" s="276"/>
      <c r="B45" s="193"/>
      <c r="C45" s="274"/>
      <c r="D45" s="189"/>
      <c r="E45" s="197"/>
      <c r="F45" s="274"/>
      <c r="G45" s="275"/>
      <c r="H45" s="189"/>
      <c r="I45" s="188"/>
      <c r="J45" s="188"/>
      <c r="K45" s="189"/>
      <c r="L45" s="84" t="s">
        <v>372</v>
      </c>
      <c r="M45" s="79" t="s">
        <v>52</v>
      </c>
      <c r="N45" s="80" t="s">
        <v>276</v>
      </c>
      <c r="O45" s="300"/>
      <c r="P45" s="271"/>
      <c r="Q45" s="113">
        <v>411836.39</v>
      </c>
      <c r="R45" s="6">
        <v>329469.11</v>
      </c>
      <c r="S45" s="55">
        <v>0.8</v>
      </c>
      <c r="T45" s="6">
        <v>74130.55</v>
      </c>
      <c r="U45" s="85">
        <v>0.18</v>
      </c>
      <c r="V45" s="6">
        <v>8236.73</v>
      </c>
      <c r="W45" s="85">
        <v>0.02</v>
      </c>
      <c r="X45" s="271"/>
      <c r="Y45" s="7">
        <v>0</v>
      </c>
    </row>
    <row r="46" spans="1:25" ht="112.5" customHeight="1" x14ac:dyDescent="0.2">
      <c r="A46" s="266"/>
      <c r="B46" s="210"/>
      <c r="C46" s="257"/>
      <c r="D46" s="169"/>
      <c r="E46" s="212"/>
      <c r="F46" s="257"/>
      <c r="G46" s="269"/>
      <c r="H46" s="169"/>
      <c r="I46" s="200"/>
      <c r="J46" s="200"/>
      <c r="K46" s="169"/>
      <c r="L46" s="84" t="s">
        <v>373</v>
      </c>
      <c r="M46" s="79" t="s">
        <v>51</v>
      </c>
      <c r="N46" s="80" t="s">
        <v>227</v>
      </c>
      <c r="O46" s="300"/>
      <c r="P46" s="236"/>
      <c r="Q46" s="113">
        <v>28541.74</v>
      </c>
      <c r="R46" s="6">
        <v>22833.39</v>
      </c>
      <c r="S46" s="55">
        <v>0.8</v>
      </c>
      <c r="T46" s="6">
        <v>5137.51</v>
      </c>
      <c r="U46" s="85">
        <v>0.18</v>
      </c>
      <c r="V46" s="6">
        <v>570.84</v>
      </c>
      <c r="W46" s="85">
        <v>0.02</v>
      </c>
      <c r="X46" s="236"/>
      <c r="Y46" s="7">
        <v>0</v>
      </c>
    </row>
    <row r="47" spans="1:25" ht="116.25" customHeight="1" x14ac:dyDescent="0.2">
      <c r="A47" s="265">
        <v>16</v>
      </c>
      <c r="B47" s="192" t="s">
        <v>374</v>
      </c>
      <c r="C47" s="267" t="s">
        <v>375</v>
      </c>
      <c r="D47" s="168">
        <v>4</v>
      </c>
      <c r="E47" s="196">
        <v>4.2</v>
      </c>
      <c r="F47" s="278" t="s">
        <v>376</v>
      </c>
      <c r="G47" s="268" t="s">
        <v>385</v>
      </c>
      <c r="H47" s="168" t="s">
        <v>172</v>
      </c>
      <c r="I47" s="187" t="s">
        <v>383</v>
      </c>
      <c r="J47" s="187" t="s">
        <v>384</v>
      </c>
      <c r="K47" s="168" t="s">
        <v>93</v>
      </c>
      <c r="L47" s="84" t="s">
        <v>377</v>
      </c>
      <c r="M47" s="79" t="s">
        <v>51</v>
      </c>
      <c r="N47" s="80" t="s">
        <v>249</v>
      </c>
      <c r="O47" s="263" t="s">
        <v>378</v>
      </c>
      <c r="P47" s="237">
        <f>Q47+Q48+Q49+Q50+Q51</f>
        <v>1286957.8600000001</v>
      </c>
      <c r="Q47" s="114">
        <v>171422.2</v>
      </c>
      <c r="R47" s="6">
        <v>137137.76</v>
      </c>
      <c r="S47" s="55">
        <v>0.8</v>
      </c>
      <c r="T47" s="6">
        <v>30856</v>
      </c>
      <c r="U47" s="85">
        <v>0.18</v>
      </c>
      <c r="V47" s="6">
        <v>3428.44</v>
      </c>
      <c r="W47" s="85">
        <v>0.02</v>
      </c>
      <c r="X47" s="237">
        <f>P47+50000</f>
        <v>1336957.8600000001</v>
      </c>
      <c r="Y47" s="7">
        <v>0</v>
      </c>
    </row>
    <row r="48" spans="1:25" ht="116.25" customHeight="1" x14ac:dyDescent="0.2">
      <c r="A48" s="276"/>
      <c r="B48" s="193"/>
      <c r="C48" s="274"/>
      <c r="D48" s="189"/>
      <c r="E48" s="197"/>
      <c r="F48" s="279"/>
      <c r="G48" s="275"/>
      <c r="H48" s="189"/>
      <c r="I48" s="188"/>
      <c r="J48" s="188"/>
      <c r="K48" s="189"/>
      <c r="L48" s="84" t="s">
        <v>379</v>
      </c>
      <c r="M48" s="79" t="s">
        <v>52</v>
      </c>
      <c r="N48" s="80" t="s">
        <v>224</v>
      </c>
      <c r="O48" s="270"/>
      <c r="P48" s="271"/>
      <c r="Q48" s="114">
        <v>340064.21</v>
      </c>
      <c r="R48" s="6">
        <v>272051.36</v>
      </c>
      <c r="S48" s="55">
        <v>0.8</v>
      </c>
      <c r="T48" s="6">
        <v>61211.56</v>
      </c>
      <c r="U48" s="85">
        <v>0.18</v>
      </c>
      <c r="V48" s="6">
        <v>6801.29</v>
      </c>
      <c r="W48" s="85">
        <v>0.02</v>
      </c>
      <c r="X48" s="271"/>
      <c r="Y48" s="7">
        <v>0</v>
      </c>
    </row>
    <row r="49" spans="1:25" ht="116.25" customHeight="1" x14ac:dyDescent="0.2">
      <c r="A49" s="276"/>
      <c r="B49" s="193"/>
      <c r="C49" s="274"/>
      <c r="D49" s="189"/>
      <c r="E49" s="197"/>
      <c r="F49" s="279"/>
      <c r="G49" s="275"/>
      <c r="H49" s="189"/>
      <c r="I49" s="188"/>
      <c r="J49" s="188"/>
      <c r="K49" s="189"/>
      <c r="L49" s="84" t="s">
        <v>380</v>
      </c>
      <c r="M49" s="79" t="s">
        <v>51</v>
      </c>
      <c r="N49" s="80" t="s">
        <v>249</v>
      </c>
      <c r="O49" s="270"/>
      <c r="P49" s="271"/>
      <c r="Q49" s="114">
        <v>203280.53</v>
      </c>
      <c r="R49" s="6">
        <v>162624.42000000001</v>
      </c>
      <c r="S49" s="55">
        <v>0.8</v>
      </c>
      <c r="T49" s="6">
        <v>36590.5</v>
      </c>
      <c r="U49" s="85">
        <v>0.18</v>
      </c>
      <c r="V49" s="6">
        <v>4065.61</v>
      </c>
      <c r="W49" s="85">
        <v>0.02</v>
      </c>
      <c r="X49" s="271"/>
      <c r="Y49" s="7">
        <v>0</v>
      </c>
    </row>
    <row r="50" spans="1:25" ht="116.25" customHeight="1" x14ac:dyDescent="0.2">
      <c r="A50" s="276"/>
      <c r="B50" s="193"/>
      <c r="C50" s="274"/>
      <c r="D50" s="189"/>
      <c r="E50" s="197"/>
      <c r="F50" s="279"/>
      <c r="G50" s="275"/>
      <c r="H50" s="189"/>
      <c r="I50" s="188"/>
      <c r="J50" s="188"/>
      <c r="K50" s="189"/>
      <c r="L50" s="84" t="s">
        <v>381</v>
      </c>
      <c r="M50" s="79" t="s">
        <v>52</v>
      </c>
      <c r="N50" s="80" t="s">
        <v>330</v>
      </c>
      <c r="O50" s="270"/>
      <c r="P50" s="271"/>
      <c r="Q50" s="114">
        <v>305687.42</v>
      </c>
      <c r="R50" s="6">
        <v>244549.93</v>
      </c>
      <c r="S50" s="55">
        <v>0.8</v>
      </c>
      <c r="T50" s="6">
        <v>55023.74</v>
      </c>
      <c r="U50" s="85">
        <v>0.18</v>
      </c>
      <c r="V50" s="6">
        <v>6113.75</v>
      </c>
      <c r="W50" s="85">
        <v>0.02</v>
      </c>
      <c r="X50" s="271"/>
      <c r="Y50" s="7">
        <v>0</v>
      </c>
    </row>
    <row r="51" spans="1:25" ht="116.25" customHeight="1" x14ac:dyDescent="0.2">
      <c r="A51" s="266"/>
      <c r="B51" s="210"/>
      <c r="C51" s="257"/>
      <c r="D51" s="169"/>
      <c r="E51" s="212"/>
      <c r="F51" s="280"/>
      <c r="G51" s="269"/>
      <c r="H51" s="169"/>
      <c r="I51" s="200"/>
      <c r="J51" s="200"/>
      <c r="K51" s="169"/>
      <c r="L51" s="84" t="s">
        <v>382</v>
      </c>
      <c r="M51" s="79" t="s">
        <v>52</v>
      </c>
      <c r="N51" s="80" t="s">
        <v>224</v>
      </c>
      <c r="O51" s="264"/>
      <c r="P51" s="236"/>
      <c r="Q51" s="114">
        <v>266503.5</v>
      </c>
      <c r="R51" s="6">
        <v>213202.8</v>
      </c>
      <c r="S51" s="55">
        <v>0.8</v>
      </c>
      <c r="T51" s="6">
        <v>47970.63</v>
      </c>
      <c r="U51" s="85">
        <v>0.18</v>
      </c>
      <c r="V51" s="6">
        <v>5330.07</v>
      </c>
      <c r="W51" s="85">
        <v>0.02</v>
      </c>
      <c r="X51" s="236"/>
      <c r="Y51" s="7">
        <v>0</v>
      </c>
    </row>
    <row r="52" spans="1:25" ht="116.25" customHeight="1" x14ac:dyDescent="0.2">
      <c r="A52" s="265">
        <v>17</v>
      </c>
      <c r="B52" s="192" t="s">
        <v>386</v>
      </c>
      <c r="C52" s="277" t="s">
        <v>387</v>
      </c>
      <c r="D52" s="168">
        <v>4</v>
      </c>
      <c r="E52" s="196">
        <v>4.2</v>
      </c>
      <c r="F52" s="267" t="s">
        <v>388</v>
      </c>
      <c r="G52" s="268" t="s">
        <v>389</v>
      </c>
      <c r="H52" s="168" t="s">
        <v>156</v>
      </c>
      <c r="I52" s="187" t="s">
        <v>393</v>
      </c>
      <c r="J52" s="187" t="s">
        <v>394</v>
      </c>
      <c r="K52" s="168" t="s">
        <v>93</v>
      </c>
      <c r="L52" s="84" t="s">
        <v>390</v>
      </c>
      <c r="M52" s="79" t="s">
        <v>52</v>
      </c>
      <c r="N52" s="80" t="s">
        <v>293</v>
      </c>
      <c r="O52" s="263" t="s">
        <v>238</v>
      </c>
      <c r="P52" s="237">
        <f>Q52+Q53+Q54</f>
        <v>550356.72</v>
      </c>
      <c r="Q52" s="115">
        <v>256043.76</v>
      </c>
      <c r="R52" s="6">
        <v>204835</v>
      </c>
      <c r="S52" s="55">
        <v>0.8</v>
      </c>
      <c r="T52" s="6">
        <v>46087.88</v>
      </c>
      <c r="U52" s="85">
        <v>0.18</v>
      </c>
      <c r="V52" s="6">
        <v>5120.88</v>
      </c>
      <c r="W52" s="85">
        <v>0.02</v>
      </c>
      <c r="X52" s="237">
        <f>P52</f>
        <v>550356.72</v>
      </c>
      <c r="Y52" s="7">
        <v>0</v>
      </c>
    </row>
    <row r="53" spans="1:25" ht="116.25" customHeight="1" x14ac:dyDescent="0.2">
      <c r="A53" s="276"/>
      <c r="B53" s="193"/>
      <c r="C53" s="277"/>
      <c r="D53" s="189"/>
      <c r="E53" s="197"/>
      <c r="F53" s="274"/>
      <c r="G53" s="275"/>
      <c r="H53" s="189"/>
      <c r="I53" s="188"/>
      <c r="J53" s="188"/>
      <c r="K53" s="189"/>
      <c r="L53" s="84" t="s">
        <v>391</v>
      </c>
      <c r="M53" s="79" t="s">
        <v>51</v>
      </c>
      <c r="N53" s="80" t="s">
        <v>249</v>
      </c>
      <c r="O53" s="270"/>
      <c r="P53" s="271"/>
      <c r="Q53" s="115">
        <v>134097.44</v>
      </c>
      <c r="R53" s="6">
        <v>107277.95</v>
      </c>
      <c r="S53" s="55">
        <v>0.8</v>
      </c>
      <c r="T53" s="6">
        <v>24137.54</v>
      </c>
      <c r="U53" s="85">
        <v>0.18</v>
      </c>
      <c r="V53" s="6">
        <v>2681.95</v>
      </c>
      <c r="W53" s="85">
        <v>0.02</v>
      </c>
      <c r="X53" s="271"/>
      <c r="Y53" s="7">
        <v>0</v>
      </c>
    </row>
    <row r="54" spans="1:25" ht="116.25" customHeight="1" x14ac:dyDescent="0.2">
      <c r="A54" s="266"/>
      <c r="B54" s="210"/>
      <c r="C54" s="277"/>
      <c r="D54" s="169"/>
      <c r="E54" s="212"/>
      <c r="F54" s="257"/>
      <c r="G54" s="269"/>
      <c r="H54" s="169"/>
      <c r="I54" s="200"/>
      <c r="J54" s="200"/>
      <c r="K54" s="169"/>
      <c r="L54" s="84" t="s">
        <v>392</v>
      </c>
      <c r="M54" s="79" t="s">
        <v>51</v>
      </c>
      <c r="N54" s="80" t="s">
        <v>249</v>
      </c>
      <c r="O54" s="264"/>
      <c r="P54" s="236"/>
      <c r="Q54" s="115">
        <v>160215.51999999999</v>
      </c>
      <c r="R54" s="6">
        <v>128172.41</v>
      </c>
      <c r="S54" s="55">
        <v>0.8</v>
      </c>
      <c r="T54" s="6">
        <v>28838.799999999999</v>
      </c>
      <c r="U54" s="85">
        <v>0.18</v>
      </c>
      <c r="V54" s="6">
        <v>3204.31</v>
      </c>
      <c r="W54" s="85">
        <v>0.02</v>
      </c>
      <c r="X54" s="236"/>
      <c r="Y54" s="7">
        <v>0</v>
      </c>
    </row>
    <row r="55" spans="1:25" ht="161.25" customHeight="1" x14ac:dyDescent="0.2">
      <c r="A55" s="265">
        <v>18</v>
      </c>
      <c r="B55" s="192" t="s">
        <v>395</v>
      </c>
      <c r="C55" s="272" t="s">
        <v>396</v>
      </c>
      <c r="D55" s="168">
        <v>4</v>
      </c>
      <c r="E55" s="196">
        <v>4.2</v>
      </c>
      <c r="F55" s="267" t="s">
        <v>401</v>
      </c>
      <c r="G55" s="268" t="s">
        <v>400</v>
      </c>
      <c r="H55" s="168" t="s">
        <v>172</v>
      </c>
      <c r="I55" s="187" t="s">
        <v>403</v>
      </c>
      <c r="J55" s="187" t="s">
        <v>402</v>
      </c>
      <c r="K55" s="168" t="s">
        <v>93</v>
      </c>
      <c r="L55" s="84" t="s">
        <v>397</v>
      </c>
      <c r="M55" s="79" t="s">
        <v>51</v>
      </c>
      <c r="N55" s="80" t="s">
        <v>315</v>
      </c>
      <c r="O55" s="263" t="s">
        <v>399</v>
      </c>
      <c r="P55" s="237">
        <f>Q55+Q56</f>
        <v>1145265.6200000001</v>
      </c>
      <c r="Q55" s="116">
        <v>785568.55</v>
      </c>
      <c r="R55" s="6">
        <v>628454.84</v>
      </c>
      <c r="S55" s="55">
        <v>0.8</v>
      </c>
      <c r="T55" s="6">
        <v>141402.32999999999</v>
      </c>
      <c r="U55" s="85">
        <v>0.18</v>
      </c>
      <c r="V55" s="6">
        <v>15711.38</v>
      </c>
      <c r="W55" s="85">
        <v>0.02</v>
      </c>
      <c r="X55" s="237">
        <f>P55</f>
        <v>1145265.6200000001</v>
      </c>
      <c r="Y55" s="7">
        <v>0</v>
      </c>
    </row>
    <row r="56" spans="1:25" ht="161.25" customHeight="1" x14ac:dyDescent="0.2">
      <c r="A56" s="266"/>
      <c r="B56" s="193"/>
      <c r="C56" s="273"/>
      <c r="D56" s="189"/>
      <c r="E56" s="197"/>
      <c r="F56" s="274"/>
      <c r="G56" s="275"/>
      <c r="H56" s="189"/>
      <c r="I56" s="188"/>
      <c r="J56" s="188"/>
      <c r="K56" s="189"/>
      <c r="L56" s="118" t="s">
        <v>398</v>
      </c>
      <c r="M56" s="119" t="s">
        <v>52</v>
      </c>
      <c r="N56" s="120" t="s">
        <v>312</v>
      </c>
      <c r="O56" s="270"/>
      <c r="P56" s="271"/>
      <c r="Q56" s="117">
        <v>359697.07</v>
      </c>
      <c r="R56" s="54">
        <v>287757.65000000002</v>
      </c>
      <c r="S56" s="55">
        <v>0.8</v>
      </c>
      <c r="T56" s="54">
        <v>64745.47</v>
      </c>
      <c r="U56" s="85">
        <v>0.18</v>
      </c>
      <c r="V56" s="54">
        <v>7193.95</v>
      </c>
      <c r="W56" s="85">
        <v>0.02</v>
      </c>
      <c r="X56" s="271"/>
      <c r="Y56" s="56">
        <v>0</v>
      </c>
    </row>
    <row r="57" spans="1:25" ht="161.25" customHeight="1" x14ac:dyDescent="0.2">
      <c r="A57" s="265">
        <v>19</v>
      </c>
      <c r="B57" s="192" t="s">
        <v>404</v>
      </c>
      <c r="C57" s="267" t="s">
        <v>405</v>
      </c>
      <c r="D57" s="168">
        <v>4</v>
      </c>
      <c r="E57" s="196">
        <v>4.2</v>
      </c>
      <c r="F57" s="267" t="s">
        <v>406</v>
      </c>
      <c r="G57" s="268" t="s">
        <v>407</v>
      </c>
      <c r="H57" s="168" t="s">
        <v>172</v>
      </c>
      <c r="I57" s="187" t="s">
        <v>409</v>
      </c>
      <c r="J57" s="187" t="s">
        <v>410</v>
      </c>
      <c r="K57" s="168" t="s">
        <v>93</v>
      </c>
      <c r="L57" s="84" t="s">
        <v>148</v>
      </c>
      <c r="M57" s="79" t="s">
        <v>52</v>
      </c>
      <c r="N57" s="80" t="s">
        <v>53</v>
      </c>
      <c r="O57" s="263" t="s">
        <v>247</v>
      </c>
      <c r="P57" s="237">
        <f>Q57+Q58</f>
        <v>1393658.97</v>
      </c>
      <c r="Q57" s="149">
        <v>897279.55</v>
      </c>
      <c r="R57" s="6">
        <v>717823.64</v>
      </c>
      <c r="S57" s="55">
        <v>0.8</v>
      </c>
      <c r="T57" s="6">
        <v>161510.32</v>
      </c>
      <c r="U57" s="85">
        <v>0.18</v>
      </c>
      <c r="V57" s="6">
        <v>17945.59</v>
      </c>
      <c r="W57" s="85">
        <v>0.02</v>
      </c>
      <c r="X57" s="237">
        <f>P57</f>
        <v>1393658.97</v>
      </c>
      <c r="Y57" s="121">
        <v>0</v>
      </c>
    </row>
    <row r="58" spans="1:25" ht="161.25" customHeight="1" x14ac:dyDescent="0.2">
      <c r="A58" s="266"/>
      <c r="B58" s="210"/>
      <c r="C58" s="257"/>
      <c r="D58" s="169"/>
      <c r="E58" s="212"/>
      <c r="F58" s="257"/>
      <c r="G58" s="269"/>
      <c r="H58" s="169"/>
      <c r="I58" s="200"/>
      <c r="J58" s="200"/>
      <c r="K58" s="169"/>
      <c r="L58" s="84" t="s">
        <v>408</v>
      </c>
      <c r="M58" s="79" t="s">
        <v>51</v>
      </c>
      <c r="N58" s="80" t="s">
        <v>58</v>
      </c>
      <c r="O58" s="264"/>
      <c r="P58" s="236"/>
      <c r="Q58" s="149">
        <v>496379.42</v>
      </c>
      <c r="R58" s="6">
        <v>397103.53</v>
      </c>
      <c r="S58" s="23">
        <v>0.8</v>
      </c>
      <c r="T58" s="6">
        <v>89348.3</v>
      </c>
      <c r="U58" s="21">
        <v>0.18</v>
      </c>
      <c r="V58" s="6">
        <v>9927.59</v>
      </c>
      <c r="W58" s="21">
        <v>0.02</v>
      </c>
      <c r="X58" s="236"/>
      <c r="Y58" s="121">
        <v>0</v>
      </c>
    </row>
    <row r="59" spans="1:25" ht="93.75" customHeight="1" x14ac:dyDescent="0.2">
      <c r="A59" s="276">
        <v>20</v>
      </c>
      <c r="B59" s="174" t="s">
        <v>416</v>
      </c>
      <c r="C59" s="175" t="s">
        <v>417</v>
      </c>
      <c r="D59" s="176">
        <v>4</v>
      </c>
      <c r="E59" s="181">
        <v>4.2</v>
      </c>
      <c r="F59" s="175" t="s">
        <v>418</v>
      </c>
      <c r="G59" s="183" t="s">
        <v>419</v>
      </c>
      <c r="H59" s="176" t="s">
        <v>172</v>
      </c>
      <c r="I59" s="242" t="s">
        <v>423</v>
      </c>
      <c r="J59" s="242" t="s">
        <v>424</v>
      </c>
      <c r="K59" s="176" t="s">
        <v>93</v>
      </c>
      <c r="L59" s="84" t="s">
        <v>420</v>
      </c>
      <c r="M59" s="79" t="s">
        <v>51</v>
      </c>
      <c r="N59" s="80" t="s">
        <v>227</v>
      </c>
      <c r="O59" s="258" t="s">
        <v>421</v>
      </c>
      <c r="P59" s="179">
        <f>Q59+Q60+Q61</f>
        <v>1025122.1900000001</v>
      </c>
      <c r="Q59" s="149">
        <v>646929.42000000004</v>
      </c>
      <c r="R59" s="6">
        <v>517543.53</v>
      </c>
      <c r="S59" s="23">
        <v>0.8</v>
      </c>
      <c r="T59" s="6">
        <v>116447.3</v>
      </c>
      <c r="U59" s="21">
        <v>0.18</v>
      </c>
      <c r="V59" s="6">
        <v>12938.59</v>
      </c>
      <c r="W59" s="21">
        <v>0.02</v>
      </c>
      <c r="X59" s="179">
        <f>P59</f>
        <v>1025122.1900000001</v>
      </c>
      <c r="Y59" s="121">
        <v>0</v>
      </c>
    </row>
    <row r="60" spans="1:25" ht="93.75" customHeight="1" x14ac:dyDescent="0.2">
      <c r="A60" s="276"/>
      <c r="B60" s="174"/>
      <c r="C60" s="175"/>
      <c r="D60" s="176"/>
      <c r="E60" s="181"/>
      <c r="F60" s="175"/>
      <c r="G60" s="183"/>
      <c r="H60" s="176"/>
      <c r="I60" s="242"/>
      <c r="J60" s="242"/>
      <c r="K60" s="176"/>
      <c r="L60" s="84" t="s">
        <v>422</v>
      </c>
      <c r="M60" s="79" t="s">
        <v>52</v>
      </c>
      <c r="N60" s="80" t="s">
        <v>276</v>
      </c>
      <c r="O60" s="258"/>
      <c r="P60" s="179"/>
      <c r="Q60" s="149">
        <v>365101.85</v>
      </c>
      <c r="R60" s="6">
        <v>292081.48</v>
      </c>
      <c r="S60" s="23">
        <v>0.8</v>
      </c>
      <c r="T60" s="6">
        <v>65718.33</v>
      </c>
      <c r="U60" s="21">
        <v>0.18</v>
      </c>
      <c r="V60" s="6">
        <v>7302.04</v>
      </c>
      <c r="W60" s="21">
        <v>0.02</v>
      </c>
      <c r="X60" s="179"/>
      <c r="Y60" s="121">
        <v>0</v>
      </c>
    </row>
    <row r="61" spans="1:25" ht="93.75" customHeight="1" x14ac:dyDescent="0.2">
      <c r="A61" s="276"/>
      <c r="B61" s="192"/>
      <c r="C61" s="267"/>
      <c r="D61" s="168"/>
      <c r="E61" s="196"/>
      <c r="F61" s="267"/>
      <c r="G61" s="268"/>
      <c r="H61" s="168"/>
      <c r="I61" s="187"/>
      <c r="J61" s="187"/>
      <c r="K61" s="168"/>
      <c r="L61" s="118" t="s">
        <v>373</v>
      </c>
      <c r="M61" s="119" t="s">
        <v>51</v>
      </c>
      <c r="N61" s="120" t="s">
        <v>227</v>
      </c>
      <c r="O61" s="263"/>
      <c r="P61" s="237"/>
      <c r="Q61" s="152">
        <v>13090.92</v>
      </c>
      <c r="R61" s="54">
        <v>10472.73</v>
      </c>
      <c r="S61" s="55">
        <v>0.8</v>
      </c>
      <c r="T61" s="54">
        <v>2356.37</v>
      </c>
      <c r="U61" s="85">
        <v>0.18</v>
      </c>
      <c r="V61" s="54">
        <v>261.82</v>
      </c>
      <c r="W61" s="85">
        <v>0.02</v>
      </c>
      <c r="X61" s="237"/>
      <c r="Y61" s="153">
        <v>0</v>
      </c>
    </row>
    <row r="62" spans="1:25" ht="93.75" customHeight="1" x14ac:dyDescent="0.2">
      <c r="A62" s="259">
        <v>21</v>
      </c>
      <c r="B62" s="259" t="s">
        <v>425</v>
      </c>
      <c r="C62" s="260" t="s">
        <v>426</v>
      </c>
      <c r="D62" s="242">
        <v>4</v>
      </c>
      <c r="E62" s="261">
        <v>4.2</v>
      </c>
      <c r="F62" s="260" t="s">
        <v>432</v>
      </c>
      <c r="G62" s="262" t="s">
        <v>427</v>
      </c>
      <c r="H62" s="242" t="s">
        <v>172</v>
      </c>
      <c r="I62" s="242" t="s">
        <v>433</v>
      </c>
      <c r="J62" s="242" t="s">
        <v>434</v>
      </c>
      <c r="K62" s="242" t="s">
        <v>93</v>
      </c>
      <c r="L62" s="93" t="s">
        <v>428</v>
      </c>
      <c r="M62" s="94" t="s">
        <v>52</v>
      </c>
      <c r="N62" s="95" t="s">
        <v>276</v>
      </c>
      <c r="O62" s="258" t="s">
        <v>378</v>
      </c>
      <c r="P62" s="179">
        <f>Q62+Q63+Q64+Q65</f>
        <v>932014.24</v>
      </c>
      <c r="Q62" s="154">
        <v>655570.24</v>
      </c>
      <c r="R62" s="96">
        <v>524456.18999999994</v>
      </c>
      <c r="S62" s="155">
        <v>0.8</v>
      </c>
      <c r="T62" s="96">
        <v>118002.64</v>
      </c>
      <c r="U62" s="156">
        <v>0.18</v>
      </c>
      <c r="V62" s="96">
        <v>13111.41</v>
      </c>
      <c r="W62" s="156">
        <v>0.02</v>
      </c>
      <c r="X62" s="179">
        <f>P62</f>
        <v>932014.24</v>
      </c>
      <c r="Y62" s="99">
        <v>0</v>
      </c>
    </row>
    <row r="63" spans="1:25" ht="93.75" customHeight="1" x14ac:dyDescent="0.2">
      <c r="A63" s="259"/>
      <c r="B63" s="259"/>
      <c r="C63" s="260"/>
      <c r="D63" s="242"/>
      <c r="E63" s="261"/>
      <c r="F63" s="260"/>
      <c r="G63" s="262"/>
      <c r="H63" s="242"/>
      <c r="I63" s="242"/>
      <c r="J63" s="242"/>
      <c r="K63" s="242"/>
      <c r="L63" s="93" t="s">
        <v>429</v>
      </c>
      <c r="M63" s="94" t="s">
        <v>52</v>
      </c>
      <c r="N63" s="95" t="s">
        <v>53</v>
      </c>
      <c r="O63" s="258"/>
      <c r="P63" s="179"/>
      <c r="Q63" s="154">
        <v>117432</v>
      </c>
      <c r="R63" s="96">
        <v>93945.600000000006</v>
      </c>
      <c r="S63" s="155">
        <v>0.8</v>
      </c>
      <c r="T63" s="96">
        <v>21137.759999999998</v>
      </c>
      <c r="U63" s="156">
        <v>0.18</v>
      </c>
      <c r="V63" s="96">
        <v>2348.64</v>
      </c>
      <c r="W63" s="156">
        <v>0.02</v>
      </c>
      <c r="X63" s="179"/>
      <c r="Y63" s="99">
        <v>0</v>
      </c>
    </row>
    <row r="64" spans="1:25" ht="93.75" customHeight="1" x14ac:dyDescent="0.2">
      <c r="A64" s="259"/>
      <c r="B64" s="259"/>
      <c r="C64" s="260"/>
      <c r="D64" s="242"/>
      <c r="E64" s="261"/>
      <c r="F64" s="260"/>
      <c r="G64" s="262"/>
      <c r="H64" s="242"/>
      <c r="I64" s="242"/>
      <c r="J64" s="242"/>
      <c r="K64" s="242"/>
      <c r="L64" s="93" t="s">
        <v>430</v>
      </c>
      <c r="M64" s="94" t="s">
        <v>51</v>
      </c>
      <c r="N64" s="95" t="s">
        <v>227</v>
      </c>
      <c r="O64" s="258"/>
      <c r="P64" s="179"/>
      <c r="Q64" s="154">
        <v>74592</v>
      </c>
      <c r="R64" s="96">
        <v>59673.599999999999</v>
      </c>
      <c r="S64" s="155">
        <v>0.8</v>
      </c>
      <c r="T64" s="96">
        <v>13426.56</v>
      </c>
      <c r="U64" s="156">
        <v>0.18</v>
      </c>
      <c r="V64" s="96">
        <v>1491.84</v>
      </c>
      <c r="W64" s="156">
        <v>0.02</v>
      </c>
      <c r="X64" s="179"/>
      <c r="Y64" s="99">
        <v>0</v>
      </c>
    </row>
    <row r="65" spans="1:25" ht="93.75" customHeight="1" x14ac:dyDescent="0.2">
      <c r="A65" s="259"/>
      <c r="B65" s="259"/>
      <c r="C65" s="260"/>
      <c r="D65" s="242"/>
      <c r="E65" s="261"/>
      <c r="F65" s="260"/>
      <c r="G65" s="262"/>
      <c r="H65" s="242"/>
      <c r="I65" s="242"/>
      <c r="J65" s="242"/>
      <c r="K65" s="242"/>
      <c r="L65" s="93" t="s">
        <v>431</v>
      </c>
      <c r="M65" s="94" t="s">
        <v>51</v>
      </c>
      <c r="N65" s="95" t="s">
        <v>173</v>
      </c>
      <c r="O65" s="258"/>
      <c r="P65" s="179"/>
      <c r="Q65" s="154">
        <v>84420</v>
      </c>
      <c r="R65" s="96">
        <v>67536</v>
      </c>
      <c r="S65" s="155">
        <v>0.8</v>
      </c>
      <c r="T65" s="96">
        <v>15195.6</v>
      </c>
      <c r="U65" s="156">
        <v>0.18</v>
      </c>
      <c r="V65" s="96">
        <v>1688.4</v>
      </c>
      <c r="W65" s="156">
        <v>0.02</v>
      </c>
      <c r="X65" s="179"/>
      <c r="Y65" s="99">
        <v>0</v>
      </c>
    </row>
    <row r="66" spans="1:25" ht="42" customHeight="1" x14ac:dyDescent="0.2">
      <c r="A66" s="287" t="s">
        <v>81</v>
      </c>
      <c r="B66" s="287"/>
      <c r="C66" s="287"/>
      <c r="D66" s="287"/>
      <c r="E66" s="287"/>
      <c r="F66" s="287"/>
      <c r="G66" s="287"/>
      <c r="H66" s="287"/>
      <c r="I66" s="287"/>
      <c r="J66" s="287"/>
      <c r="K66" s="287"/>
      <c r="L66" s="287"/>
      <c r="M66" s="287"/>
      <c r="N66" s="287"/>
      <c r="O66" s="150"/>
      <c r="P66" s="151">
        <f>SUM(P7:P65)</f>
        <v>16175523.749999998</v>
      </c>
      <c r="Q66" s="151">
        <f>SUM(Q7:Q65)</f>
        <v>16175523.750000002</v>
      </c>
      <c r="R66" s="151">
        <f t="shared" ref="R66" si="0">SUM(R7:R65)</f>
        <v>12940418.809999999</v>
      </c>
      <c r="S66" s="151"/>
      <c r="T66" s="151">
        <f>SUM(T7:T65)</f>
        <v>2911591.6700000004</v>
      </c>
      <c r="U66" s="151"/>
      <c r="V66" s="151">
        <f>SUM(V7:V65)</f>
        <v>323513.27000000014</v>
      </c>
      <c r="W66" s="151"/>
      <c r="X66" s="151">
        <f>SUM(X7:X65)</f>
        <v>16293581.630000001</v>
      </c>
      <c r="Y66" s="151">
        <f>SUM(Y52:Y56,Y47,Y44,Y39,Y41,Y35,Y33,Y29,Y26,Y24,Y21,Y17,Y19,Y14,Y11,Y7)</f>
        <v>0</v>
      </c>
    </row>
    <row r="67" spans="1:25" x14ac:dyDescent="0.2">
      <c r="P67" s="5"/>
      <c r="Q67" s="5"/>
    </row>
    <row r="68" spans="1:25" ht="28.5" customHeight="1" x14ac:dyDescent="0.3">
      <c r="A68" s="285" t="s">
        <v>435</v>
      </c>
      <c r="B68" s="286"/>
      <c r="C68" s="286"/>
      <c r="D68" s="286"/>
      <c r="E68" s="286"/>
      <c r="F68" s="286"/>
      <c r="G68" s="286"/>
      <c r="H68" s="286"/>
      <c r="I68" s="286"/>
      <c r="J68" s="286"/>
      <c r="K68" s="286"/>
      <c r="L68" s="286"/>
      <c r="M68" s="286"/>
      <c r="N68" s="286"/>
      <c r="O68" s="286"/>
      <c r="P68" s="286"/>
      <c r="Q68" s="286"/>
      <c r="R68" s="286"/>
      <c r="S68" s="286"/>
      <c r="T68" s="286"/>
      <c r="U68" s="286"/>
      <c r="V68" s="286"/>
      <c r="W68" s="17"/>
    </row>
    <row r="71" spans="1:25" x14ac:dyDescent="0.2">
      <c r="B71" s="14"/>
      <c r="C71" s="11"/>
      <c r="D71" s="11"/>
      <c r="E71" s="11"/>
      <c r="F71" s="12"/>
      <c r="G71" s="12"/>
    </row>
    <row r="72" spans="1:25" x14ac:dyDescent="0.2">
      <c r="C72" s="11"/>
      <c r="D72" s="11"/>
      <c r="E72" s="11"/>
      <c r="F72" s="12"/>
      <c r="G72" s="12"/>
    </row>
    <row r="73" spans="1:25" x14ac:dyDescent="0.2">
      <c r="C73" s="11"/>
      <c r="D73" s="11"/>
      <c r="E73" s="11"/>
      <c r="F73" s="12"/>
      <c r="G73" s="12"/>
    </row>
    <row r="74" spans="1:25" x14ac:dyDescent="0.2">
      <c r="C74" s="13"/>
      <c r="D74" s="13"/>
      <c r="E74" s="11"/>
      <c r="F74" s="12"/>
      <c r="G74" s="12"/>
    </row>
    <row r="75" spans="1:25" ht="13.15" customHeight="1" x14ac:dyDescent="0.25">
      <c r="B75"/>
      <c r="C75" s="11"/>
      <c r="D75" s="11"/>
      <c r="E75" s="11"/>
      <c r="F75" s="12"/>
      <c r="G75" s="12"/>
      <c r="V75" s="5"/>
      <c r="W75" s="5"/>
    </row>
    <row r="76" spans="1:25" ht="67.5" customHeight="1" x14ac:dyDescent="0.2">
      <c r="B76" s="10"/>
      <c r="C76" s="11"/>
      <c r="D76" s="11"/>
      <c r="E76" s="11"/>
      <c r="F76" s="12"/>
      <c r="G76" s="12"/>
    </row>
    <row r="77" spans="1:25" x14ac:dyDescent="0.2">
      <c r="C77" s="11"/>
      <c r="D77" s="11"/>
      <c r="E77" s="11"/>
      <c r="F77" s="12"/>
      <c r="G77" s="12"/>
    </row>
    <row r="78" spans="1:25" ht="84" customHeight="1" x14ac:dyDescent="0.25">
      <c r="B78" s="9"/>
      <c r="C78" s="11"/>
      <c r="D78" s="11"/>
      <c r="E78" s="11"/>
      <c r="F78" s="12"/>
      <c r="G78" s="12"/>
    </row>
    <row r="79" spans="1:25" x14ac:dyDescent="0.2">
      <c r="C79" s="11"/>
      <c r="D79" s="11"/>
      <c r="E79" s="11"/>
      <c r="F79" s="12"/>
      <c r="G79" s="12"/>
    </row>
    <row r="80" spans="1:25" x14ac:dyDescent="0.2">
      <c r="C80" s="11"/>
      <c r="D80" s="11"/>
      <c r="E80" s="11"/>
      <c r="F80" s="12"/>
      <c r="G80" s="12"/>
    </row>
    <row r="82" spans="19:19" x14ac:dyDescent="0.2">
      <c r="S82" s="5"/>
    </row>
  </sheetData>
  <autoFilter ref="A2:V66"/>
  <mergeCells count="314">
    <mergeCell ref="J59:J61"/>
    <mergeCell ref="K59:K61"/>
    <mergeCell ref="O59:O61"/>
    <mergeCell ref="P59:P61"/>
    <mergeCell ref="X59:X61"/>
    <mergeCell ref="A59:A61"/>
    <mergeCell ref="B59:B61"/>
    <mergeCell ref="C59:C61"/>
    <mergeCell ref="D59:D61"/>
    <mergeCell ref="E59:E61"/>
    <mergeCell ref="F59:F61"/>
    <mergeCell ref="G59:G61"/>
    <mergeCell ref="H59:H61"/>
    <mergeCell ref="I59:I61"/>
    <mergeCell ref="K44:K46"/>
    <mergeCell ref="O44:O46"/>
    <mergeCell ref="P44:P46"/>
    <mergeCell ref="X44:X46"/>
    <mergeCell ref="A44:A46"/>
    <mergeCell ref="B44:B46"/>
    <mergeCell ref="C44:C46"/>
    <mergeCell ref="D44:D46"/>
    <mergeCell ref="E44:E46"/>
    <mergeCell ref="F44:F46"/>
    <mergeCell ref="G44:G46"/>
    <mergeCell ref="H44:H46"/>
    <mergeCell ref="I44:I46"/>
    <mergeCell ref="J44:J46"/>
    <mergeCell ref="J41:J43"/>
    <mergeCell ref="K41:K43"/>
    <mergeCell ref="O41:O43"/>
    <mergeCell ref="P41:P43"/>
    <mergeCell ref="X41:X43"/>
    <mergeCell ref="A41:A43"/>
    <mergeCell ref="B41:B43"/>
    <mergeCell ref="C41:C43"/>
    <mergeCell ref="D41:D43"/>
    <mergeCell ref="E41:E43"/>
    <mergeCell ref="F41:F43"/>
    <mergeCell ref="G41:G43"/>
    <mergeCell ref="H41:H43"/>
    <mergeCell ref="I41:I43"/>
    <mergeCell ref="J39:J40"/>
    <mergeCell ref="K39:K40"/>
    <mergeCell ref="O39:O40"/>
    <mergeCell ref="P39:P40"/>
    <mergeCell ref="X39:X40"/>
    <mergeCell ref="A39:A40"/>
    <mergeCell ref="B39:B40"/>
    <mergeCell ref="C39:C40"/>
    <mergeCell ref="D39:D40"/>
    <mergeCell ref="E39:E40"/>
    <mergeCell ref="F39:F40"/>
    <mergeCell ref="G39:G40"/>
    <mergeCell ref="H39:H40"/>
    <mergeCell ref="I39:I40"/>
    <mergeCell ref="J35:J36"/>
    <mergeCell ref="K35:K36"/>
    <mergeCell ref="O35:O36"/>
    <mergeCell ref="P35:P36"/>
    <mergeCell ref="X35:X36"/>
    <mergeCell ref="A35:A36"/>
    <mergeCell ref="B35:B36"/>
    <mergeCell ref="C35:C36"/>
    <mergeCell ref="D35:D36"/>
    <mergeCell ref="E35:E36"/>
    <mergeCell ref="F35:F36"/>
    <mergeCell ref="G35:G36"/>
    <mergeCell ref="H35:H36"/>
    <mergeCell ref="I35:I36"/>
    <mergeCell ref="J29:J32"/>
    <mergeCell ref="K29:K32"/>
    <mergeCell ref="O29:O32"/>
    <mergeCell ref="P29:P32"/>
    <mergeCell ref="X29:X32"/>
    <mergeCell ref="A29:A32"/>
    <mergeCell ref="B29:B32"/>
    <mergeCell ref="C29:C32"/>
    <mergeCell ref="D29:D32"/>
    <mergeCell ref="E29:E32"/>
    <mergeCell ref="F29:F32"/>
    <mergeCell ref="G29:G32"/>
    <mergeCell ref="H29:H32"/>
    <mergeCell ref="I29:I32"/>
    <mergeCell ref="J26:J28"/>
    <mergeCell ref="K26:K28"/>
    <mergeCell ref="O26:O28"/>
    <mergeCell ref="P26:P28"/>
    <mergeCell ref="X26:X28"/>
    <mergeCell ref="A26:A28"/>
    <mergeCell ref="B26:B28"/>
    <mergeCell ref="C26:C28"/>
    <mergeCell ref="D26:D28"/>
    <mergeCell ref="E26:E28"/>
    <mergeCell ref="F26:F28"/>
    <mergeCell ref="G26:G28"/>
    <mergeCell ref="H26:H28"/>
    <mergeCell ref="I26:I28"/>
    <mergeCell ref="J24:J25"/>
    <mergeCell ref="K24:K25"/>
    <mergeCell ref="O24:O25"/>
    <mergeCell ref="P24:P25"/>
    <mergeCell ref="X24:X25"/>
    <mergeCell ref="A24:A25"/>
    <mergeCell ref="B24:B25"/>
    <mergeCell ref="C24:C25"/>
    <mergeCell ref="D24:D25"/>
    <mergeCell ref="E24:E25"/>
    <mergeCell ref="F24:F25"/>
    <mergeCell ref="G24:G25"/>
    <mergeCell ref="H24:H25"/>
    <mergeCell ref="I24:I25"/>
    <mergeCell ref="O14:O16"/>
    <mergeCell ref="P14:P16"/>
    <mergeCell ref="X14:X16"/>
    <mergeCell ref="A14:A16"/>
    <mergeCell ref="B17:B18"/>
    <mergeCell ref="C17:C18"/>
    <mergeCell ref="D17:D18"/>
    <mergeCell ref="E17:E18"/>
    <mergeCell ref="F17:F18"/>
    <mergeCell ref="G17:G18"/>
    <mergeCell ref="H17:H18"/>
    <mergeCell ref="I17:I18"/>
    <mergeCell ref="J17:J18"/>
    <mergeCell ref="K17:K18"/>
    <mergeCell ref="Y2:Y3"/>
    <mergeCell ref="X7:X10"/>
    <mergeCell ref="X2:X3"/>
    <mergeCell ref="K2:K3"/>
    <mergeCell ref="L2:L3"/>
    <mergeCell ref="M2:N2"/>
    <mergeCell ref="A1:T1"/>
    <mergeCell ref="A2:A3"/>
    <mergeCell ref="B2:B3"/>
    <mergeCell ref="C2:C3"/>
    <mergeCell ref="D2:D3"/>
    <mergeCell ref="E2:E3"/>
    <mergeCell ref="F2:F3"/>
    <mergeCell ref="G2:G3"/>
    <mergeCell ref="H2:H3"/>
    <mergeCell ref="I2:I3"/>
    <mergeCell ref="P2:W2"/>
    <mergeCell ref="O2:O3"/>
    <mergeCell ref="J2:J3"/>
    <mergeCell ref="A68:V68"/>
    <mergeCell ref="I7:I10"/>
    <mergeCell ref="J7:J10"/>
    <mergeCell ref="K7:K10"/>
    <mergeCell ref="O7:O10"/>
    <mergeCell ref="P7:P10"/>
    <mergeCell ref="A66:N66"/>
    <mergeCell ref="H7:H10"/>
    <mergeCell ref="C7:C10"/>
    <mergeCell ref="D7:D10"/>
    <mergeCell ref="E7:E10"/>
    <mergeCell ref="A7:A10"/>
    <mergeCell ref="B7:B10"/>
    <mergeCell ref="F7:F10"/>
    <mergeCell ref="G7:G10"/>
    <mergeCell ref="B11:B13"/>
    <mergeCell ref="B14:B16"/>
    <mergeCell ref="C14:C16"/>
    <mergeCell ref="D14:D16"/>
    <mergeCell ref="E14:E16"/>
    <mergeCell ref="F14:F16"/>
    <mergeCell ref="O17:O18"/>
    <mergeCell ref="P17:P18"/>
    <mergeCell ref="G14:G16"/>
    <mergeCell ref="K21:K23"/>
    <mergeCell ref="O21:O23"/>
    <mergeCell ref="P21:P23"/>
    <mergeCell ref="X21:X23"/>
    <mergeCell ref="F21:F23"/>
    <mergeCell ref="P11:P13"/>
    <mergeCell ref="X11:X13"/>
    <mergeCell ref="A11:A13"/>
    <mergeCell ref="H11:H13"/>
    <mergeCell ref="I11:I13"/>
    <mergeCell ref="J11:J13"/>
    <mergeCell ref="K11:K13"/>
    <mergeCell ref="O11:O13"/>
    <mergeCell ref="C11:C13"/>
    <mergeCell ref="D11:D13"/>
    <mergeCell ref="E11:E13"/>
    <mergeCell ref="F11:F13"/>
    <mergeCell ref="G11:G13"/>
    <mergeCell ref="H14:H16"/>
    <mergeCell ref="I14:I16"/>
    <mergeCell ref="J14:J16"/>
    <mergeCell ref="K14:K16"/>
    <mergeCell ref="X17:X18"/>
    <mergeCell ref="A17:A18"/>
    <mergeCell ref="O19:O20"/>
    <mergeCell ref="P19:P20"/>
    <mergeCell ref="X19:X20"/>
    <mergeCell ref="A19:A20"/>
    <mergeCell ref="G19:G20"/>
    <mergeCell ref="H19:H20"/>
    <mergeCell ref="I19:I20"/>
    <mergeCell ref="J19:J20"/>
    <mergeCell ref="K19:K20"/>
    <mergeCell ref="B19:B20"/>
    <mergeCell ref="C19:C20"/>
    <mergeCell ref="D19:D20"/>
    <mergeCell ref="E19:E20"/>
    <mergeCell ref="F19:F20"/>
    <mergeCell ref="G21:G23"/>
    <mergeCell ref="H21:H23"/>
    <mergeCell ref="I21:I23"/>
    <mergeCell ref="J21:J23"/>
    <mergeCell ref="A21:A23"/>
    <mergeCell ref="B21:B23"/>
    <mergeCell ref="C21:C23"/>
    <mergeCell ref="D21:D23"/>
    <mergeCell ref="E21:E23"/>
    <mergeCell ref="J33:J34"/>
    <mergeCell ref="K33:K34"/>
    <mergeCell ref="O33:O34"/>
    <mergeCell ref="P33:P34"/>
    <mergeCell ref="X33:X34"/>
    <mergeCell ref="A33:A34"/>
    <mergeCell ref="B33:B34"/>
    <mergeCell ref="C33:C34"/>
    <mergeCell ref="D33:D34"/>
    <mergeCell ref="E33:E34"/>
    <mergeCell ref="F33:F34"/>
    <mergeCell ref="G33:G34"/>
    <mergeCell ref="H33:H34"/>
    <mergeCell ref="I33:I34"/>
    <mergeCell ref="J37:J38"/>
    <mergeCell ref="K37:K38"/>
    <mergeCell ref="O37:O38"/>
    <mergeCell ref="P37:P38"/>
    <mergeCell ref="X37:X38"/>
    <mergeCell ref="A37:A38"/>
    <mergeCell ref="B37:B38"/>
    <mergeCell ref="C37:C38"/>
    <mergeCell ref="D37:D38"/>
    <mergeCell ref="E37:E38"/>
    <mergeCell ref="F37:F38"/>
    <mergeCell ref="G37:G38"/>
    <mergeCell ref="H37:H38"/>
    <mergeCell ref="I37:I38"/>
    <mergeCell ref="J47:J51"/>
    <mergeCell ref="K47:K51"/>
    <mergeCell ref="O47:O51"/>
    <mergeCell ref="P47:P51"/>
    <mergeCell ref="X47:X51"/>
    <mergeCell ref="A47:A51"/>
    <mergeCell ref="B47:B51"/>
    <mergeCell ref="C47:C51"/>
    <mergeCell ref="D47:D51"/>
    <mergeCell ref="E47:E51"/>
    <mergeCell ref="F47:F51"/>
    <mergeCell ref="G47:G51"/>
    <mergeCell ref="H47:H51"/>
    <mergeCell ref="I47:I51"/>
    <mergeCell ref="J52:J54"/>
    <mergeCell ref="K52:K54"/>
    <mergeCell ref="O52:O54"/>
    <mergeCell ref="P52:P54"/>
    <mergeCell ref="X52:X54"/>
    <mergeCell ref="A52:A54"/>
    <mergeCell ref="B52:B54"/>
    <mergeCell ref="C52:C54"/>
    <mergeCell ref="D52:D54"/>
    <mergeCell ref="E52:E54"/>
    <mergeCell ref="F52:F54"/>
    <mergeCell ref="G52:G54"/>
    <mergeCell ref="H52:H54"/>
    <mergeCell ref="I52:I54"/>
    <mergeCell ref="J55:J56"/>
    <mergeCell ref="K55:K56"/>
    <mergeCell ref="O55:O56"/>
    <mergeCell ref="P55:P56"/>
    <mergeCell ref="X55:X56"/>
    <mergeCell ref="A55:A56"/>
    <mergeCell ref="B55:B56"/>
    <mergeCell ref="C55:C56"/>
    <mergeCell ref="D55:D56"/>
    <mergeCell ref="E55:E56"/>
    <mergeCell ref="F55:F56"/>
    <mergeCell ref="G55:G56"/>
    <mergeCell ref="H55:H56"/>
    <mergeCell ref="I55:I56"/>
    <mergeCell ref="J57:J58"/>
    <mergeCell ref="K57:K58"/>
    <mergeCell ref="O57:O58"/>
    <mergeCell ref="P57:P58"/>
    <mergeCell ref="X57:X58"/>
    <mergeCell ref="A57:A58"/>
    <mergeCell ref="B57:B58"/>
    <mergeCell ref="C57:C58"/>
    <mergeCell ref="D57:D58"/>
    <mergeCell ref="E57:E58"/>
    <mergeCell ref="F57:F58"/>
    <mergeCell ref="G57:G58"/>
    <mergeCell ref="H57:H58"/>
    <mergeCell ref="I57:I58"/>
    <mergeCell ref="J62:J65"/>
    <mergeCell ref="K62:K65"/>
    <mergeCell ref="O62:O65"/>
    <mergeCell ref="P62:P65"/>
    <mergeCell ref="X62:X65"/>
    <mergeCell ref="A62:A65"/>
    <mergeCell ref="B62:B65"/>
    <mergeCell ref="C62:C65"/>
    <mergeCell ref="D62:D65"/>
    <mergeCell ref="E62:E65"/>
    <mergeCell ref="F62:F65"/>
    <mergeCell ref="G62:G65"/>
    <mergeCell ref="H62:H65"/>
    <mergeCell ref="I62:I65"/>
  </mergeCells>
  <pageMargins left="0.11811023622047245" right="0.11811023622047245" top="1.0431818181818182" bottom="0.51181102362204722" header="0.55118110236220474" footer="0.31496062992125984"/>
  <pageSetup paperSize="9" scale="31" fitToHeight="0" orientation="landscape" r:id="rId1"/>
  <headerFooter>
    <oddFooter>&amp;C&amp;"Trebuchet MS,Bold"Interreg VI-A Romania-Bulgaria&amp;R&amp;P/&amp;N</oddFooter>
  </headerFooter>
  <rowBreaks count="1" manualBreakCount="1">
    <brk id="16" max="24" man="1"/>
  </rowBreaks>
  <ignoredErrors>
    <ignoredError sqref="T66:V66 W66 Q66:S66"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pageSetUpPr fitToPage="1"/>
  </sheetPr>
  <dimension ref="A1:Y25"/>
  <sheetViews>
    <sheetView view="pageBreakPreview" zoomScale="55" zoomScaleNormal="85" zoomScaleSheetLayoutView="55" zoomScalePageLayoutView="70" workbookViewId="0">
      <selection activeCell="Y10" sqref="Y10"/>
    </sheetView>
  </sheetViews>
  <sheetFormatPr defaultRowHeight="12.75" x14ac:dyDescent="0.2"/>
  <cols>
    <col min="1" max="1" width="9.28515625" style="1" customWidth="1"/>
    <col min="2" max="2" width="13.28515625" style="1" customWidth="1"/>
    <col min="3" max="3" width="38.85546875" style="2" customWidth="1"/>
    <col min="4" max="4" width="14.7109375" style="2" customWidth="1"/>
    <col min="5" max="5" width="13.7109375" style="2" customWidth="1"/>
    <col min="6" max="6" width="30.7109375" style="3" customWidth="1"/>
    <col min="7" max="7" width="24.42578125" style="3" customWidth="1"/>
    <col min="8" max="8" width="21.28515625" style="1" customWidth="1"/>
    <col min="9" max="9" width="13.5703125" style="1" customWidth="1"/>
    <col min="10" max="10" width="14.140625" style="1" customWidth="1"/>
    <col min="11" max="11" width="15.7109375" style="1" customWidth="1"/>
    <col min="12" max="12" width="26.5703125" style="4" customWidth="1"/>
    <col min="13" max="13" width="12.85546875" style="1" customWidth="1"/>
    <col min="14" max="14" width="16.28515625" style="1" customWidth="1"/>
    <col min="15" max="15" width="20.5703125" style="1" customWidth="1"/>
    <col min="16" max="16" width="20.7109375" style="1" customWidth="1"/>
    <col min="17" max="17" width="23" style="1" customWidth="1"/>
    <col min="18" max="18" width="10.140625" style="1" customWidth="1"/>
    <col min="19" max="19" width="22.140625" style="1" customWidth="1"/>
    <col min="20" max="20" width="14.7109375" style="1" customWidth="1"/>
    <col min="21" max="21" width="21.85546875" style="1" customWidth="1"/>
    <col min="22" max="22" width="12.42578125" style="1" customWidth="1"/>
    <col min="23" max="23" width="20.5703125" style="1" customWidth="1"/>
    <col min="24" max="24" width="26" style="1" customWidth="1"/>
    <col min="25" max="25" width="14" style="1" bestFit="1" customWidth="1"/>
    <col min="26" max="261" width="8.85546875" style="1"/>
    <col min="262" max="262" width="11.28515625" style="1" customWidth="1"/>
    <col min="263" max="263" width="19.42578125" style="1" customWidth="1"/>
    <col min="264" max="264" width="38.85546875" style="1" customWidth="1"/>
    <col min="265" max="265" width="34" style="1" customWidth="1"/>
    <col min="266" max="266" width="22.5703125" style="1" customWidth="1"/>
    <col min="267" max="267" width="13.5703125" style="1" customWidth="1"/>
    <col min="268" max="268" width="14.140625" style="1" customWidth="1"/>
    <col min="269" max="269" width="26.5703125" style="1" customWidth="1"/>
    <col min="270" max="270" width="12.85546875" style="1" customWidth="1"/>
    <col min="271" max="271" width="16.28515625" style="1" customWidth="1"/>
    <col min="272" max="272" width="18.42578125" style="1" customWidth="1"/>
    <col min="273" max="273" width="20.7109375" style="1" customWidth="1"/>
    <col min="274" max="274" width="25.140625" style="1" customWidth="1"/>
    <col min="275" max="275" width="10.140625" style="1" customWidth="1"/>
    <col min="276" max="276" width="22.140625" style="1" customWidth="1"/>
    <col min="277" max="277" width="19.5703125" style="1" customWidth="1"/>
    <col min="278" max="278" width="21.85546875" style="1" customWidth="1"/>
    <col min="279" max="279" width="16.140625" style="1" customWidth="1"/>
    <col min="280" max="280" width="24.140625" style="1" customWidth="1"/>
    <col min="281" max="281" width="14" style="1" bestFit="1" customWidth="1"/>
    <col min="282" max="517" width="8.85546875" style="1"/>
    <col min="518" max="518" width="11.28515625" style="1" customWidth="1"/>
    <col min="519" max="519" width="19.42578125" style="1" customWidth="1"/>
    <col min="520" max="520" width="38.85546875" style="1" customWidth="1"/>
    <col min="521" max="521" width="34" style="1" customWidth="1"/>
    <col min="522" max="522" width="22.5703125" style="1" customWidth="1"/>
    <col min="523" max="523" width="13.5703125" style="1" customWidth="1"/>
    <col min="524" max="524" width="14.140625" style="1" customWidth="1"/>
    <col min="525" max="525" width="26.5703125" style="1" customWidth="1"/>
    <col min="526" max="526" width="12.85546875" style="1" customWidth="1"/>
    <col min="527" max="527" width="16.28515625" style="1" customWidth="1"/>
    <col min="528" max="528" width="18.42578125" style="1" customWidth="1"/>
    <col min="529" max="529" width="20.7109375" style="1" customWidth="1"/>
    <col min="530" max="530" width="25.140625" style="1" customWidth="1"/>
    <col min="531" max="531" width="10.140625" style="1" customWidth="1"/>
    <col min="532" max="532" width="22.140625" style="1" customWidth="1"/>
    <col min="533" max="533" width="19.5703125" style="1" customWidth="1"/>
    <col min="534" max="534" width="21.85546875" style="1" customWidth="1"/>
    <col min="535" max="535" width="16.140625" style="1" customWidth="1"/>
    <col min="536" max="536" width="24.140625" style="1" customWidth="1"/>
    <col min="537" max="537" width="14" style="1" bestFit="1" customWidth="1"/>
    <col min="538" max="773" width="8.85546875" style="1"/>
    <col min="774" max="774" width="11.28515625" style="1" customWidth="1"/>
    <col min="775" max="775" width="19.42578125" style="1" customWidth="1"/>
    <col min="776" max="776" width="38.85546875" style="1" customWidth="1"/>
    <col min="777" max="777" width="34" style="1" customWidth="1"/>
    <col min="778" max="778" width="22.5703125" style="1" customWidth="1"/>
    <col min="779" max="779" width="13.5703125" style="1" customWidth="1"/>
    <col min="780" max="780" width="14.140625" style="1" customWidth="1"/>
    <col min="781" max="781" width="26.5703125" style="1" customWidth="1"/>
    <col min="782" max="782" width="12.85546875" style="1" customWidth="1"/>
    <col min="783" max="783" width="16.28515625" style="1" customWidth="1"/>
    <col min="784" max="784" width="18.42578125" style="1" customWidth="1"/>
    <col min="785" max="785" width="20.7109375" style="1" customWidth="1"/>
    <col min="786" max="786" width="25.140625" style="1" customWidth="1"/>
    <col min="787" max="787" width="10.140625" style="1" customWidth="1"/>
    <col min="788" max="788" width="22.140625" style="1" customWidth="1"/>
    <col min="789" max="789" width="19.5703125" style="1" customWidth="1"/>
    <col min="790" max="790" width="21.85546875" style="1" customWidth="1"/>
    <col min="791" max="791" width="16.140625" style="1" customWidth="1"/>
    <col min="792" max="792" width="24.140625" style="1" customWidth="1"/>
    <col min="793" max="793" width="14" style="1" bestFit="1" customWidth="1"/>
    <col min="794" max="1029" width="8.85546875" style="1"/>
    <col min="1030" max="1030" width="11.28515625" style="1" customWidth="1"/>
    <col min="1031" max="1031" width="19.42578125" style="1" customWidth="1"/>
    <col min="1032" max="1032" width="38.85546875" style="1" customWidth="1"/>
    <col min="1033" max="1033" width="34" style="1" customWidth="1"/>
    <col min="1034" max="1034" width="22.5703125" style="1" customWidth="1"/>
    <col min="1035" max="1035" width="13.5703125" style="1" customWidth="1"/>
    <col min="1036" max="1036" width="14.140625" style="1" customWidth="1"/>
    <col min="1037" max="1037" width="26.5703125" style="1" customWidth="1"/>
    <col min="1038" max="1038" width="12.85546875" style="1" customWidth="1"/>
    <col min="1039" max="1039" width="16.28515625" style="1" customWidth="1"/>
    <col min="1040" max="1040" width="18.42578125" style="1" customWidth="1"/>
    <col min="1041" max="1041" width="20.7109375" style="1" customWidth="1"/>
    <col min="1042" max="1042" width="25.140625" style="1" customWidth="1"/>
    <col min="1043" max="1043" width="10.140625" style="1" customWidth="1"/>
    <col min="1044" max="1044" width="22.140625" style="1" customWidth="1"/>
    <col min="1045" max="1045" width="19.5703125" style="1" customWidth="1"/>
    <col min="1046" max="1046" width="21.85546875" style="1" customWidth="1"/>
    <col min="1047" max="1047" width="16.140625" style="1" customWidth="1"/>
    <col min="1048" max="1048" width="24.140625" style="1" customWidth="1"/>
    <col min="1049" max="1049" width="14" style="1" bestFit="1" customWidth="1"/>
    <col min="1050" max="1285" width="8.85546875" style="1"/>
    <col min="1286" max="1286" width="11.28515625" style="1" customWidth="1"/>
    <col min="1287" max="1287" width="19.42578125" style="1" customWidth="1"/>
    <col min="1288" max="1288" width="38.85546875" style="1" customWidth="1"/>
    <col min="1289" max="1289" width="34" style="1" customWidth="1"/>
    <col min="1290" max="1290" width="22.5703125" style="1" customWidth="1"/>
    <col min="1291" max="1291" width="13.5703125" style="1" customWidth="1"/>
    <col min="1292" max="1292" width="14.140625" style="1" customWidth="1"/>
    <col min="1293" max="1293" width="26.5703125" style="1" customWidth="1"/>
    <col min="1294" max="1294" width="12.85546875" style="1" customWidth="1"/>
    <col min="1295" max="1295" width="16.28515625" style="1" customWidth="1"/>
    <col min="1296" max="1296" width="18.42578125" style="1" customWidth="1"/>
    <col min="1297" max="1297" width="20.7109375" style="1" customWidth="1"/>
    <col min="1298" max="1298" width="25.140625" style="1" customWidth="1"/>
    <col min="1299" max="1299" width="10.140625" style="1" customWidth="1"/>
    <col min="1300" max="1300" width="22.140625" style="1" customWidth="1"/>
    <col min="1301" max="1301" width="19.5703125" style="1" customWidth="1"/>
    <col min="1302" max="1302" width="21.85546875" style="1" customWidth="1"/>
    <col min="1303" max="1303" width="16.140625" style="1" customWidth="1"/>
    <col min="1304" max="1304" width="24.140625" style="1" customWidth="1"/>
    <col min="1305" max="1305" width="14" style="1" bestFit="1" customWidth="1"/>
    <col min="1306" max="1541" width="8.85546875" style="1"/>
    <col min="1542" max="1542" width="11.28515625" style="1" customWidth="1"/>
    <col min="1543" max="1543" width="19.42578125" style="1" customWidth="1"/>
    <col min="1544" max="1544" width="38.85546875" style="1" customWidth="1"/>
    <col min="1545" max="1545" width="34" style="1" customWidth="1"/>
    <col min="1546" max="1546" width="22.5703125" style="1" customWidth="1"/>
    <col min="1547" max="1547" width="13.5703125" style="1" customWidth="1"/>
    <col min="1548" max="1548" width="14.140625" style="1" customWidth="1"/>
    <col min="1549" max="1549" width="26.5703125" style="1" customWidth="1"/>
    <col min="1550" max="1550" width="12.85546875" style="1" customWidth="1"/>
    <col min="1551" max="1551" width="16.28515625" style="1" customWidth="1"/>
    <col min="1552" max="1552" width="18.42578125" style="1" customWidth="1"/>
    <col min="1553" max="1553" width="20.7109375" style="1" customWidth="1"/>
    <col min="1554" max="1554" width="25.140625" style="1" customWidth="1"/>
    <col min="1555" max="1555" width="10.140625" style="1" customWidth="1"/>
    <col min="1556" max="1556" width="22.140625" style="1" customWidth="1"/>
    <col min="1557" max="1557" width="19.5703125" style="1" customWidth="1"/>
    <col min="1558" max="1558" width="21.85546875" style="1" customWidth="1"/>
    <col min="1559" max="1559" width="16.140625" style="1" customWidth="1"/>
    <col min="1560" max="1560" width="24.140625" style="1" customWidth="1"/>
    <col min="1561" max="1561" width="14" style="1" bestFit="1" customWidth="1"/>
    <col min="1562" max="1797" width="8.85546875" style="1"/>
    <col min="1798" max="1798" width="11.28515625" style="1" customWidth="1"/>
    <col min="1799" max="1799" width="19.42578125" style="1" customWidth="1"/>
    <col min="1800" max="1800" width="38.85546875" style="1" customWidth="1"/>
    <col min="1801" max="1801" width="34" style="1" customWidth="1"/>
    <col min="1802" max="1802" width="22.5703125" style="1" customWidth="1"/>
    <col min="1803" max="1803" width="13.5703125" style="1" customWidth="1"/>
    <col min="1804" max="1804" width="14.140625" style="1" customWidth="1"/>
    <col min="1805" max="1805" width="26.5703125" style="1" customWidth="1"/>
    <col min="1806" max="1806" width="12.85546875" style="1" customWidth="1"/>
    <col min="1807" max="1807" width="16.28515625" style="1" customWidth="1"/>
    <col min="1808" max="1808" width="18.42578125" style="1" customWidth="1"/>
    <col min="1809" max="1809" width="20.7109375" style="1" customWidth="1"/>
    <col min="1810" max="1810" width="25.140625" style="1" customWidth="1"/>
    <col min="1811" max="1811" width="10.140625" style="1" customWidth="1"/>
    <col min="1812" max="1812" width="22.140625" style="1" customWidth="1"/>
    <col min="1813" max="1813" width="19.5703125" style="1" customWidth="1"/>
    <col min="1814" max="1814" width="21.85546875" style="1" customWidth="1"/>
    <col min="1815" max="1815" width="16.140625" style="1" customWidth="1"/>
    <col min="1816" max="1816" width="24.140625" style="1" customWidth="1"/>
    <col min="1817" max="1817" width="14" style="1" bestFit="1" customWidth="1"/>
    <col min="1818" max="2053" width="8.85546875" style="1"/>
    <col min="2054" max="2054" width="11.28515625" style="1" customWidth="1"/>
    <col min="2055" max="2055" width="19.42578125" style="1" customWidth="1"/>
    <col min="2056" max="2056" width="38.85546875" style="1" customWidth="1"/>
    <col min="2057" max="2057" width="34" style="1" customWidth="1"/>
    <col min="2058" max="2058" width="22.5703125" style="1" customWidth="1"/>
    <col min="2059" max="2059" width="13.5703125" style="1" customWidth="1"/>
    <col min="2060" max="2060" width="14.140625" style="1" customWidth="1"/>
    <col min="2061" max="2061" width="26.5703125" style="1" customWidth="1"/>
    <col min="2062" max="2062" width="12.85546875" style="1" customWidth="1"/>
    <col min="2063" max="2063" width="16.28515625" style="1" customWidth="1"/>
    <col min="2064" max="2064" width="18.42578125" style="1" customWidth="1"/>
    <col min="2065" max="2065" width="20.7109375" style="1" customWidth="1"/>
    <col min="2066" max="2066" width="25.140625" style="1" customWidth="1"/>
    <col min="2067" max="2067" width="10.140625" style="1" customWidth="1"/>
    <col min="2068" max="2068" width="22.140625" style="1" customWidth="1"/>
    <col min="2069" max="2069" width="19.5703125" style="1" customWidth="1"/>
    <col min="2070" max="2070" width="21.85546875" style="1" customWidth="1"/>
    <col min="2071" max="2071" width="16.140625" style="1" customWidth="1"/>
    <col min="2072" max="2072" width="24.140625" style="1" customWidth="1"/>
    <col min="2073" max="2073" width="14" style="1" bestFit="1" customWidth="1"/>
    <col min="2074" max="2309" width="8.85546875" style="1"/>
    <col min="2310" max="2310" width="11.28515625" style="1" customWidth="1"/>
    <col min="2311" max="2311" width="19.42578125" style="1" customWidth="1"/>
    <col min="2312" max="2312" width="38.85546875" style="1" customWidth="1"/>
    <col min="2313" max="2313" width="34" style="1" customWidth="1"/>
    <col min="2314" max="2314" width="22.5703125" style="1" customWidth="1"/>
    <col min="2315" max="2315" width="13.5703125" style="1" customWidth="1"/>
    <col min="2316" max="2316" width="14.140625" style="1" customWidth="1"/>
    <col min="2317" max="2317" width="26.5703125" style="1" customWidth="1"/>
    <col min="2318" max="2318" width="12.85546875" style="1" customWidth="1"/>
    <col min="2319" max="2319" width="16.28515625" style="1" customWidth="1"/>
    <col min="2320" max="2320" width="18.42578125" style="1" customWidth="1"/>
    <col min="2321" max="2321" width="20.7109375" style="1" customWidth="1"/>
    <col min="2322" max="2322" width="25.140625" style="1" customWidth="1"/>
    <col min="2323" max="2323" width="10.140625" style="1" customWidth="1"/>
    <col min="2324" max="2324" width="22.140625" style="1" customWidth="1"/>
    <col min="2325" max="2325" width="19.5703125" style="1" customWidth="1"/>
    <col min="2326" max="2326" width="21.85546875" style="1" customWidth="1"/>
    <col min="2327" max="2327" width="16.140625" style="1" customWidth="1"/>
    <col min="2328" max="2328" width="24.140625" style="1" customWidth="1"/>
    <col min="2329" max="2329" width="14" style="1" bestFit="1" customWidth="1"/>
    <col min="2330" max="2565" width="8.85546875" style="1"/>
    <col min="2566" max="2566" width="11.28515625" style="1" customWidth="1"/>
    <col min="2567" max="2567" width="19.42578125" style="1" customWidth="1"/>
    <col min="2568" max="2568" width="38.85546875" style="1" customWidth="1"/>
    <col min="2569" max="2569" width="34" style="1" customWidth="1"/>
    <col min="2570" max="2570" width="22.5703125" style="1" customWidth="1"/>
    <col min="2571" max="2571" width="13.5703125" style="1" customWidth="1"/>
    <col min="2572" max="2572" width="14.140625" style="1" customWidth="1"/>
    <col min="2573" max="2573" width="26.5703125" style="1" customWidth="1"/>
    <col min="2574" max="2574" width="12.85546875" style="1" customWidth="1"/>
    <col min="2575" max="2575" width="16.28515625" style="1" customWidth="1"/>
    <col min="2576" max="2576" width="18.42578125" style="1" customWidth="1"/>
    <col min="2577" max="2577" width="20.7109375" style="1" customWidth="1"/>
    <col min="2578" max="2578" width="25.140625" style="1" customWidth="1"/>
    <col min="2579" max="2579" width="10.140625" style="1" customWidth="1"/>
    <col min="2580" max="2580" width="22.140625" style="1" customWidth="1"/>
    <col min="2581" max="2581" width="19.5703125" style="1" customWidth="1"/>
    <col min="2582" max="2582" width="21.85546875" style="1" customWidth="1"/>
    <col min="2583" max="2583" width="16.140625" style="1" customWidth="1"/>
    <col min="2584" max="2584" width="24.140625" style="1" customWidth="1"/>
    <col min="2585" max="2585" width="14" style="1" bestFit="1" customWidth="1"/>
    <col min="2586" max="2821" width="8.85546875" style="1"/>
    <col min="2822" max="2822" width="11.28515625" style="1" customWidth="1"/>
    <col min="2823" max="2823" width="19.42578125" style="1" customWidth="1"/>
    <col min="2824" max="2824" width="38.85546875" style="1" customWidth="1"/>
    <col min="2825" max="2825" width="34" style="1" customWidth="1"/>
    <col min="2826" max="2826" width="22.5703125" style="1" customWidth="1"/>
    <col min="2827" max="2827" width="13.5703125" style="1" customWidth="1"/>
    <col min="2828" max="2828" width="14.140625" style="1" customWidth="1"/>
    <col min="2829" max="2829" width="26.5703125" style="1" customWidth="1"/>
    <col min="2830" max="2830" width="12.85546875" style="1" customWidth="1"/>
    <col min="2831" max="2831" width="16.28515625" style="1" customWidth="1"/>
    <col min="2832" max="2832" width="18.42578125" style="1" customWidth="1"/>
    <col min="2833" max="2833" width="20.7109375" style="1" customWidth="1"/>
    <col min="2834" max="2834" width="25.140625" style="1" customWidth="1"/>
    <col min="2835" max="2835" width="10.140625" style="1" customWidth="1"/>
    <col min="2836" max="2836" width="22.140625" style="1" customWidth="1"/>
    <col min="2837" max="2837" width="19.5703125" style="1" customWidth="1"/>
    <col min="2838" max="2838" width="21.85546875" style="1" customWidth="1"/>
    <col min="2839" max="2839" width="16.140625" style="1" customWidth="1"/>
    <col min="2840" max="2840" width="24.140625" style="1" customWidth="1"/>
    <col min="2841" max="2841" width="14" style="1" bestFit="1" customWidth="1"/>
    <col min="2842" max="3077" width="8.85546875" style="1"/>
    <col min="3078" max="3078" width="11.28515625" style="1" customWidth="1"/>
    <col min="3079" max="3079" width="19.42578125" style="1" customWidth="1"/>
    <col min="3080" max="3080" width="38.85546875" style="1" customWidth="1"/>
    <col min="3081" max="3081" width="34" style="1" customWidth="1"/>
    <col min="3082" max="3082" width="22.5703125" style="1" customWidth="1"/>
    <col min="3083" max="3083" width="13.5703125" style="1" customWidth="1"/>
    <col min="3084" max="3084" width="14.140625" style="1" customWidth="1"/>
    <col min="3085" max="3085" width="26.5703125" style="1" customWidth="1"/>
    <col min="3086" max="3086" width="12.85546875" style="1" customWidth="1"/>
    <col min="3087" max="3087" width="16.28515625" style="1" customWidth="1"/>
    <col min="3088" max="3088" width="18.42578125" style="1" customWidth="1"/>
    <col min="3089" max="3089" width="20.7109375" style="1" customWidth="1"/>
    <col min="3090" max="3090" width="25.140625" style="1" customWidth="1"/>
    <col min="3091" max="3091" width="10.140625" style="1" customWidth="1"/>
    <col min="3092" max="3092" width="22.140625" style="1" customWidth="1"/>
    <col min="3093" max="3093" width="19.5703125" style="1" customWidth="1"/>
    <col min="3094" max="3094" width="21.85546875" style="1" customWidth="1"/>
    <col min="3095" max="3095" width="16.140625" style="1" customWidth="1"/>
    <col min="3096" max="3096" width="24.140625" style="1" customWidth="1"/>
    <col min="3097" max="3097" width="14" style="1" bestFit="1" customWidth="1"/>
    <col min="3098" max="3333" width="8.85546875" style="1"/>
    <col min="3334" max="3334" width="11.28515625" style="1" customWidth="1"/>
    <col min="3335" max="3335" width="19.42578125" style="1" customWidth="1"/>
    <col min="3336" max="3336" width="38.85546875" style="1" customWidth="1"/>
    <col min="3337" max="3337" width="34" style="1" customWidth="1"/>
    <col min="3338" max="3338" width="22.5703125" style="1" customWidth="1"/>
    <col min="3339" max="3339" width="13.5703125" style="1" customWidth="1"/>
    <col min="3340" max="3340" width="14.140625" style="1" customWidth="1"/>
    <col min="3341" max="3341" width="26.5703125" style="1" customWidth="1"/>
    <col min="3342" max="3342" width="12.85546875" style="1" customWidth="1"/>
    <col min="3343" max="3343" width="16.28515625" style="1" customWidth="1"/>
    <col min="3344" max="3344" width="18.42578125" style="1" customWidth="1"/>
    <col min="3345" max="3345" width="20.7109375" style="1" customWidth="1"/>
    <col min="3346" max="3346" width="25.140625" style="1" customWidth="1"/>
    <col min="3347" max="3347" width="10.140625" style="1" customWidth="1"/>
    <col min="3348" max="3348" width="22.140625" style="1" customWidth="1"/>
    <col min="3349" max="3349" width="19.5703125" style="1" customWidth="1"/>
    <col min="3350" max="3350" width="21.85546875" style="1" customWidth="1"/>
    <col min="3351" max="3351" width="16.140625" style="1" customWidth="1"/>
    <col min="3352" max="3352" width="24.140625" style="1" customWidth="1"/>
    <col min="3353" max="3353" width="14" style="1" bestFit="1" customWidth="1"/>
    <col min="3354" max="3589" width="8.85546875" style="1"/>
    <col min="3590" max="3590" width="11.28515625" style="1" customWidth="1"/>
    <col min="3591" max="3591" width="19.42578125" style="1" customWidth="1"/>
    <col min="3592" max="3592" width="38.85546875" style="1" customWidth="1"/>
    <col min="3593" max="3593" width="34" style="1" customWidth="1"/>
    <col min="3594" max="3594" width="22.5703125" style="1" customWidth="1"/>
    <col min="3595" max="3595" width="13.5703125" style="1" customWidth="1"/>
    <col min="3596" max="3596" width="14.140625" style="1" customWidth="1"/>
    <col min="3597" max="3597" width="26.5703125" style="1" customWidth="1"/>
    <col min="3598" max="3598" width="12.85546875" style="1" customWidth="1"/>
    <col min="3599" max="3599" width="16.28515625" style="1" customWidth="1"/>
    <col min="3600" max="3600" width="18.42578125" style="1" customWidth="1"/>
    <col min="3601" max="3601" width="20.7109375" style="1" customWidth="1"/>
    <col min="3602" max="3602" width="25.140625" style="1" customWidth="1"/>
    <col min="3603" max="3603" width="10.140625" style="1" customWidth="1"/>
    <col min="3604" max="3604" width="22.140625" style="1" customWidth="1"/>
    <col min="3605" max="3605" width="19.5703125" style="1" customWidth="1"/>
    <col min="3606" max="3606" width="21.85546875" style="1" customWidth="1"/>
    <col min="3607" max="3607" width="16.140625" style="1" customWidth="1"/>
    <col min="3608" max="3608" width="24.140625" style="1" customWidth="1"/>
    <col min="3609" max="3609" width="14" style="1" bestFit="1" customWidth="1"/>
    <col min="3610" max="3845" width="8.85546875" style="1"/>
    <col min="3846" max="3846" width="11.28515625" style="1" customWidth="1"/>
    <col min="3847" max="3847" width="19.42578125" style="1" customWidth="1"/>
    <col min="3848" max="3848" width="38.85546875" style="1" customWidth="1"/>
    <col min="3849" max="3849" width="34" style="1" customWidth="1"/>
    <col min="3850" max="3850" width="22.5703125" style="1" customWidth="1"/>
    <col min="3851" max="3851" width="13.5703125" style="1" customWidth="1"/>
    <col min="3852" max="3852" width="14.140625" style="1" customWidth="1"/>
    <col min="3853" max="3853" width="26.5703125" style="1" customWidth="1"/>
    <col min="3854" max="3854" width="12.85546875" style="1" customWidth="1"/>
    <col min="3855" max="3855" width="16.28515625" style="1" customWidth="1"/>
    <col min="3856" max="3856" width="18.42578125" style="1" customWidth="1"/>
    <col min="3857" max="3857" width="20.7109375" style="1" customWidth="1"/>
    <col min="3858" max="3858" width="25.140625" style="1" customWidth="1"/>
    <col min="3859" max="3859" width="10.140625" style="1" customWidth="1"/>
    <col min="3860" max="3860" width="22.140625" style="1" customWidth="1"/>
    <col min="3861" max="3861" width="19.5703125" style="1" customWidth="1"/>
    <col min="3862" max="3862" width="21.85546875" style="1" customWidth="1"/>
    <col min="3863" max="3863" width="16.140625" style="1" customWidth="1"/>
    <col min="3864" max="3864" width="24.140625" style="1" customWidth="1"/>
    <col min="3865" max="3865" width="14" style="1" bestFit="1" customWidth="1"/>
    <col min="3866" max="4101" width="8.85546875" style="1"/>
    <col min="4102" max="4102" width="11.28515625" style="1" customWidth="1"/>
    <col min="4103" max="4103" width="19.42578125" style="1" customWidth="1"/>
    <col min="4104" max="4104" width="38.85546875" style="1" customWidth="1"/>
    <col min="4105" max="4105" width="34" style="1" customWidth="1"/>
    <col min="4106" max="4106" width="22.5703125" style="1" customWidth="1"/>
    <col min="4107" max="4107" width="13.5703125" style="1" customWidth="1"/>
    <col min="4108" max="4108" width="14.140625" style="1" customWidth="1"/>
    <col min="4109" max="4109" width="26.5703125" style="1" customWidth="1"/>
    <col min="4110" max="4110" width="12.85546875" style="1" customWidth="1"/>
    <col min="4111" max="4111" width="16.28515625" style="1" customWidth="1"/>
    <col min="4112" max="4112" width="18.42578125" style="1" customWidth="1"/>
    <col min="4113" max="4113" width="20.7109375" style="1" customWidth="1"/>
    <col min="4114" max="4114" width="25.140625" style="1" customWidth="1"/>
    <col min="4115" max="4115" width="10.140625" style="1" customWidth="1"/>
    <col min="4116" max="4116" width="22.140625" style="1" customWidth="1"/>
    <col min="4117" max="4117" width="19.5703125" style="1" customWidth="1"/>
    <col min="4118" max="4118" width="21.85546875" style="1" customWidth="1"/>
    <col min="4119" max="4119" width="16.140625" style="1" customWidth="1"/>
    <col min="4120" max="4120" width="24.140625" style="1" customWidth="1"/>
    <col min="4121" max="4121" width="14" style="1" bestFit="1" customWidth="1"/>
    <col min="4122" max="4357" width="8.85546875" style="1"/>
    <col min="4358" max="4358" width="11.28515625" style="1" customWidth="1"/>
    <col min="4359" max="4359" width="19.42578125" style="1" customWidth="1"/>
    <col min="4360" max="4360" width="38.85546875" style="1" customWidth="1"/>
    <col min="4361" max="4361" width="34" style="1" customWidth="1"/>
    <col min="4362" max="4362" width="22.5703125" style="1" customWidth="1"/>
    <col min="4363" max="4363" width="13.5703125" style="1" customWidth="1"/>
    <col min="4364" max="4364" width="14.140625" style="1" customWidth="1"/>
    <col min="4365" max="4365" width="26.5703125" style="1" customWidth="1"/>
    <col min="4366" max="4366" width="12.85546875" style="1" customWidth="1"/>
    <col min="4367" max="4367" width="16.28515625" style="1" customWidth="1"/>
    <col min="4368" max="4368" width="18.42578125" style="1" customWidth="1"/>
    <col min="4369" max="4369" width="20.7109375" style="1" customWidth="1"/>
    <col min="4370" max="4370" width="25.140625" style="1" customWidth="1"/>
    <col min="4371" max="4371" width="10.140625" style="1" customWidth="1"/>
    <col min="4372" max="4372" width="22.140625" style="1" customWidth="1"/>
    <col min="4373" max="4373" width="19.5703125" style="1" customWidth="1"/>
    <col min="4374" max="4374" width="21.85546875" style="1" customWidth="1"/>
    <col min="4375" max="4375" width="16.140625" style="1" customWidth="1"/>
    <col min="4376" max="4376" width="24.140625" style="1" customWidth="1"/>
    <col min="4377" max="4377" width="14" style="1" bestFit="1" customWidth="1"/>
    <col min="4378" max="4613" width="8.85546875" style="1"/>
    <col min="4614" max="4614" width="11.28515625" style="1" customWidth="1"/>
    <col min="4615" max="4615" width="19.42578125" style="1" customWidth="1"/>
    <col min="4616" max="4616" width="38.85546875" style="1" customWidth="1"/>
    <col min="4617" max="4617" width="34" style="1" customWidth="1"/>
    <col min="4618" max="4618" width="22.5703125" style="1" customWidth="1"/>
    <col min="4619" max="4619" width="13.5703125" style="1" customWidth="1"/>
    <col min="4620" max="4620" width="14.140625" style="1" customWidth="1"/>
    <col min="4621" max="4621" width="26.5703125" style="1" customWidth="1"/>
    <col min="4622" max="4622" width="12.85546875" style="1" customWidth="1"/>
    <col min="4623" max="4623" width="16.28515625" style="1" customWidth="1"/>
    <col min="4624" max="4624" width="18.42578125" style="1" customWidth="1"/>
    <col min="4625" max="4625" width="20.7109375" style="1" customWidth="1"/>
    <col min="4626" max="4626" width="25.140625" style="1" customWidth="1"/>
    <col min="4627" max="4627" width="10.140625" style="1" customWidth="1"/>
    <col min="4628" max="4628" width="22.140625" style="1" customWidth="1"/>
    <col min="4629" max="4629" width="19.5703125" style="1" customWidth="1"/>
    <col min="4630" max="4630" width="21.85546875" style="1" customWidth="1"/>
    <col min="4631" max="4631" width="16.140625" style="1" customWidth="1"/>
    <col min="4632" max="4632" width="24.140625" style="1" customWidth="1"/>
    <col min="4633" max="4633" width="14" style="1" bestFit="1" customWidth="1"/>
    <col min="4634" max="4869" width="8.85546875" style="1"/>
    <col min="4870" max="4870" width="11.28515625" style="1" customWidth="1"/>
    <col min="4871" max="4871" width="19.42578125" style="1" customWidth="1"/>
    <col min="4872" max="4872" width="38.85546875" style="1" customWidth="1"/>
    <col min="4873" max="4873" width="34" style="1" customWidth="1"/>
    <col min="4874" max="4874" width="22.5703125" style="1" customWidth="1"/>
    <col min="4875" max="4875" width="13.5703125" style="1" customWidth="1"/>
    <col min="4876" max="4876" width="14.140625" style="1" customWidth="1"/>
    <col min="4877" max="4877" width="26.5703125" style="1" customWidth="1"/>
    <col min="4878" max="4878" width="12.85546875" style="1" customWidth="1"/>
    <col min="4879" max="4879" width="16.28515625" style="1" customWidth="1"/>
    <col min="4880" max="4880" width="18.42578125" style="1" customWidth="1"/>
    <col min="4881" max="4881" width="20.7109375" style="1" customWidth="1"/>
    <col min="4882" max="4882" width="25.140625" style="1" customWidth="1"/>
    <col min="4883" max="4883" width="10.140625" style="1" customWidth="1"/>
    <col min="4884" max="4884" width="22.140625" style="1" customWidth="1"/>
    <col min="4885" max="4885" width="19.5703125" style="1" customWidth="1"/>
    <col min="4886" max="4886" width="21.85546875" style="1" customWidth="1"/>
    <col min="4887" max="4887" width="16.140625" style="1" customWidth="1"/>
    <col min="4888" max="4888" width="24.140625" style="1" customWidth="1"/>
    <col min="4889" max="4889" width="14" style="1" bestFit="1" customWidth="1"/>
    <col min="4890" max="5125" width="8.85546875" style="1"/>
    <col min="5126" max="5126" width="11.28515625" style="1" customWidth="1"/>
    <col min="5127" max="5127" width="19.42578125" style="1" customWidth="1"/>
    <col min="5128" max="5128" width="38.85546875" style="1" customWidth="1"/>
    <col min="5129" max="5129" width="34" style="1" customWidth="1"/>
    <col min="5130" max="5130" width="22.5703125" style="1" customWidth="1"/>
    <col min="5131" max="5131" width="13.5703125" style="1" customWidth="1"/>
    <col min="5132" max="5132" width="14.140625" style="1" customWidth="1"/>
    <col min="5133" max="5133" width="26.5703125" style="1" customWidth="1"/>
    <col min="5134" max="5134" width="12.85546875" style="1" customWidth="1"/>
    <col min="5135" max="5135" width="16.28515625" style="1" customWidth="1"/>
    <col min="5136" max="5136" width="18.42578125" style="1" customWidth="1"/>
    <col min="5137" max="5137" width="20.7109375" style="1" customWidth="1"/>
    <col min="5138" max="5138" width="25.140625" style="1" customWidth="1"/>
    <col min="5139" max="5139" width="10.140625" style="1" customWidth="1"/>
    <col min="5140" max="5140" width="22.140625" style="1" customWidth="1"/>
    <col min="5141" max="5141" width="19.5703125" style="1" customWidth="1"/>
    <col min="5142" max="5142" width="21.85546875" style="1" customWidth="1"/>
    <col min="5143" max="5143" width="16.140625" style="1" customWidth="1"/>
    <col min="5144" max="5144" width="24.140625" style="1" customWidth="1"/>
    <col min="5145" max="5145" width="14" style="1" bestFit="1" customWidth="1"/>
    <col min="5146" max="5381" width="8.85546875" style="1"/>
    <col min="5382" max="5382" width="11.28515625" style="1" customWidth="1"/>
    <col min="5383" max="5383" width="19.42578125" style="1" customWidth="1"/>
    <col min="5384" max="5384" width="38.85546875" style="1" customWidth="1"/>
    <col min="5385" max="5385" width="34" style="1" customWidth="1"/>
    <col min="5386" max="5386" width="22.5703125" style="1" customWidth="1"/>
    <col min="5387" max="5387" width="13.5703125" style="1" customWidth="1"/>
    <col min="5388" max="5388" width="14.140625" style="1" customWidth="1"/>
    <col min="5389" max="5389" width="26.5703125" style="1" customWidth="1"/>
    <col min="5390" max="5390" width="12.85546875" style="1" customWidth="1"/>
    <col min="5391" max="5391" width="16.28515625" style="1" customWidth="1"/>
    <col min="5392" max="5392" width="18.42578125" style="1" customWidth="1"/>
    <col min="5393" max="5393" width="20.7109375" style="1" customWidth="1"/>
    <col min="5394" max="5394" width="25.140625" style="1" customWidth="1"/>
    <col min="5395" max="5395" width="10.140625" style="1" customWidth="1"/>
    <col min="5396" max="5396" width="22.140625" style="1" customWidth="1"/>
    <col min="5397" max="5397" width="19.5703125" style="1" customWidth="1"/>
    <col min="5398" max="5398" width="21.85546875" style="1" customWidth="1"/>
    <col min="5399" max="5399" width="16.140625" style="1" customWidth="1"/>
    <col min="5400" max="5400" width="24.140625" style="1" customWidth="1"/>
    <col min="5401" max="5401" width="14" style="1" bestFit="1" customWidth="1"/>
    <col min="5402" max="5637" width="8.85546875" style="1"/>
    <col min="5638" max="5638" width="11.28515625" style="1" customWidth="1"/>
    <col min="5639" max="5639" width="19.42578125" style="1" customWidth="1"/>
    <col min="5640" max="5640" width="38.85546875" style="1" customWidth="1"/>
    <col min="5641" max="5641" width="34" style="1" customWidth="1"/>
    <col min="5642" max="5642" width="22.5703125" style="1" customWidth="1"/>
    <col min="5643" max="5643" width="13.5703125" style="1" customWidth="1"/>
    <col min="5644" max="5644" width="14.140625" style="1" customWidth="1"/>
    <col min="5645" max="5645" width="26.5703125" style="1" customWidth="1"/>
    <col min="5646" max="5646" width="12.85546875" style="1" customWidth="1"/>
    <col min="5647" max="5647" width="16.28515625" style="1" customWidth="1"/>
    <col min="5648" max="5648" width="18.42578125" style="1" customWidth="1"/>
    <col min="5649" max="5649" width="20.7109375" style="1" customWidth="1"/>
    <col min="5650" max="5650" width="25.140625" style="1" customWidth="1"/>
    <col min="5651" max="5651" width="10.140625" style="1" customWidth="1"/>
    <col min="5652" max="5652" width="22.140625" style="1" customWidth="1"/>
    <col min="5653" max="5653" width="19.5703125" style="1" customWidth="1"/>
    <col min="5654" max="5654" width="21.85546875" style="1" customWidth="1"/>
    <col min="5655" max="5655" width="16.140625" style="1" customWidth="1"/>
    <col min="5656" max="5656" width="24.140625" style="1" customWidth="1"/>
    <col min="5657" max="5657" width="14" style="1" bestFit="1" customWidth="1"/>
    <col min="5658" max="5893" width="8.85546875" style="1"/>
    <col min="5894" max="5894" width="11.28515625" style="1" customWidth="1"/>
    <col min="5895" max="5895" width="19.42578125" style="1" customWidth="1"/>
    <col min="5896" max="5896" width="38.85546875" style="1" customWidth="1"/>
    <col min="5897" max="5897" width="34" style="1" customWidth="1"/>
    <col min="5898" max="5898" width="22.5703125" style="1" customWidth="1"/>
    <col min="5899" max="5899" width="13.5703125" style="1" customWidth="1"/>
    <col min="5900" max="5900" width="14.140625" style="1" customWidth="1"/>
    <col min="5901" max="5901" width="26.5703125" style="1" customWidth="1"/>
    <col min="5902" max="5902" width="12.85546875" style="1" customWidth="1"/>
    <col min="5903" max="5903" width="16.28515625" style="1" customWidth="1"/>
    <col min="5904" max="5904" width="18.42578125" style="1" customWidth="1"/>
    <col min="5905" max="5905" width="20.7109375" style="1" customWidth="1"/>
    <col min="5906" max="5906" width="25.140625" style="1" customWidth="1"/>
    <col min="5907" max="5907" width="10.140625" style="1" customWidth="1"/>
    <col min="5908" max="5908" width="22.140625" style="1" customWidth="1"/>
    <col min="5909" max="5909" width="19.5703125" style="1" customWidth="1"/>
    <col min="5910" max="5910" width="21.85546875" style="1" customWidth="1"/>
    <col min="5911" max="5911" width="16.140625" style="1" customWidth="1"/>
    <col min="5912" max="5912" width="24.140625" style="1" customWidth="1"/>
    <col min="5913" max="5913" width="14" style="1" bestFit="1" customWidth="1"/>
    <col min="5914" max="6149" width="8.85546875" style="1"/>
    <col min="6150" max="6150" width="11.28515625" style="1" customWidth="1"/>
    <col min="6151" max="6151" width="19.42578125" style="1" customWidth="1"/>
    <col min="6152" max="6152" width="38.85546875" style="1" customWidth="1"/>
    <col min="6153" max="6153" width="34" style="1" customWidth="1"/>
    <col min="6154" max="6154" width="22.5703125" style="1" customWidth="1"/>
    <col min="6155" max="6155" width="13.5703125" style="1" customWidth="1"/>
    <col min="6156" max="6156" width="14.140625" style="1" customWidth="1"/>
    <col min="6157" max="6157" width="26.5703125" style="1" customWidth="1"/>
    <col min="6158" max="6158" width="12.85546875" style="1" customWidth="1"/>
    <col min="6159" max="6159" width="16.28515625" style="1" customWidth="1"/>
    <col min="6160" max="6160" width="18.42578125" style="1" customWidth="1"/>
    <col min="6161" max="6161" width="20.7109375" style="1" customWidth="1"/>
    <col min="6162" max="6162" width="25.140625" style="1" customWidth="1"/>
    <col min="6163" max="6163" width="10.140625" style="1" customWidth="1"/>
    <col min="6164" max="6164" width="22.140625" style="1" customWidth="1"/>
    <col min="6165" max="6165" width="19.5703125" style="1" customWidth="1"/>
    <col min="6166" max="6166" width="21.85546875" style="1" customWidth="1"/>
    <col min="6167" max="6167" width="16.140625" style="1" customWidth="1"/>
    <col min="6168" max="6168" width="24.140625" style="1" customWidth="1"/>
    <col min="6169" max="6169" width="14" style="1" bestFit="1" customWidth="1"/>
    <col min="6170" max="6405" width="8.85546875" style="1"/>
    <col min="6406" max="6406" width="11.28515625" style="1" customWidth="1"/>
    <col min="6407" max="6407" width="19.42578125" style="1" customWidth="1"/>
    <col min="6408" max="6408" width="38.85546875" style="1" customWidth="1"/>
    <col min="6409" max="6409" width="34" style="1" customWidth="1"/>
    <col min="6410" max="6410" width="22.5703125" style="1" customWidth="1"/>
    <col min="6411" max="6411" width="13.5703125" style="1" customWidth="1"/>
    <col min="6412" max="6412" width="14.140625" style="1" customWidth="1"/>
    <col min="6413" max="6413" width="26.5703125" style="1" customWidth="1"/>
    <col min="6414" max="6414" width="12.85546875" style="1" customWidth="1"/>
    <col min="6415" max="6415" width="16.28515625" style="1" customWidth="1"/>
    <col min="6416" max="6416" width="18.42578125" style="1" customWidth="1"/>
    <col min="6417" max="6417" width="20.7109375" style="1" customWidth="1"/>
    <col min="6418" max="6418" width="25.140625" style="1" customWidth="1"/>
    <col min="6419" max="6419" width="10.140625" style="1" customWidth="1"/>
    <col min="6420" max="6420" width="22.140625" style="1" customWidth="1"/>
    <col min="6421" max="6421" width="19.5703125" style="1" customWidth="1"/>
    <col min="6422" max="6422" width="21.85546875" style="1" customWidth="1"/>
    <col min="6423" max="6423" width="16.140625" style="1" customWidth="1"/>
    <col min="6424" max="6424" width="24.140625" style="1" customWidth="1"/>
    <col min="6425" max="6425" width="14" style="1" bestFit="1" customWidth="1"/>
    <col min="6426" max="6661" width="8.85546875" style="1"/>
    <col min="6662" max="6662" width="11.28515625" style="1" customWidth="1"/>
    <col min="6663" max="6663" width="19.42578125" style="1" customWidth="1"/>
    <col min="6664" max="6664" width="38.85546875" style="1" customWidth="1"/>
    <col min="6665" max="6665" width="34" style="1" customWidth="1"/>
    <col min="6666" max="6666" width="22.5703125" style="1" customWidth="1"/>
    <col min="6667" max="6667" width="13.5703125" style="1" customWidth="1"/>
    <col min="6668" max="6668" width="14.140625" style="1" customWidth="1"/>
    <col min="6669" max="6669" width="26.5703125" style="1" customWidth="1"/>
    <col min="6670" max="6670" width="12.85546875" style="1" customWidth="1"/>
    <col min="6671" max="6671" width="16.28515625" style="1" customWidth="1"/>
    <col min="6672" max="6672" width="18.42578125" style="1" customWidth="1"/>
    <col min="6673" max="6673" width="20.7109375" style="1" customWidth="1"/>
    <col min="6674" max="6674" width="25.140625" style="1" customWidth="1"/>
    <col min="6675" max="6675" width="10.140625" style="1" customWidth="1"/>
    <col min="6676" max="6676" width="22.140625" style="1" customWidth="1"/>
    <col min="6677" max="6677" width="19.5703125" style="1" customWidth="1"/>
    <col min="6678" max="6678" width="21.85546875" style="1" customWidth="1"/>
    <col min="6679" max="6679" width="16.140625" style="1" customWidth="1"/>
    <col min="6680" max="6680" width="24.140625" style="1" customWidth="1"/>
    <col min="6681" max="6681" width="14" style="1" bestFit="1" customWidth="1"/>
    <col min="6682" max="6917" width="8.85546875" style="1"/>
    <col min="6918" max="6918" width="11.28515625" style="1" customWidth="1"/>
    <col min="6919" max="6919" width="19.42578125" style="1" customWidth="1"/>
    <col min="6920" max="6920" width="38.85546875" style="1" customWidth="1"/>
    <col min="6921" max="6921" width="34" style="1" customWidth="1"/>
    <col min="6922" max="6922" width="22.5703125" style="1" customWidth="1"/>
    <col min="6923" max="6923" width="13.5703125" style="1" customWidth="1"/>
    <col min="6924" max="6924" width="14.140625" style="1" customWidth="1"/>
    <col min="6925" max="6925" width="26.5703125" style="1" customWidth="1"/>
    <col min="6926" max="6926" width="12.85546875" style="1" customWidth="1"/>
    <col min="6927" max="6927" width="16.28515625" style="1" customWidth="1"/>
    <col min="6928" max="6928" width="18.42578125" style="1" customWidth="1"/>
    <col min="6929" max="6929" width="20.7109375" style="1" customWidth="1"/>
    <col min="6930" max="6930" width="25.140625" style="1" customWidth="1"/>
    <col min="6931" max="6931" width="10.140625" style="1" customWidth="1"/>
    <col min="6932" max="6932" width="22.140625" style="1" customWidth="1"/>
    <col min="6933" max="6933" width="19.5703125" style="1" customWidth="1"/>
    <col min="6934" max="6934" width="21.85546875" style="1" customWidth="1"/>
    <col min="6935" max="6935" width="16.140625" style="1" customWidth="1"/>
    <col min="6936" max="6936" width="24.140625" style="1" customWidth="1"/>
    <col min="6937" max="6937" width="14" style="1" bestFit="1" customWidth="1"/>
    <col min="6938" max="7173" width="8.85546875" style="1"/>
    <col min="7174" max="7174" width="11.28515625" style="1" customWidth="1"/>
    <col min="7175" max="7175" width="19.42578125" style="1" customWidth="1"/>
    <col min="7176" max="7176" width="38.85546875" style="1" customWidth="1"/>
    <col min="7177" max="7177" width="34" style="1" customWidth="1"/>
    <col min="7178" max="7178" width="22.5703125" style="1" customWidth="1"/>
    <col min="7179" max="7179" width="13.5703125" style="1" customWidth="1"/>
    <col min="7180" max="7180" width="14.140625" style="1" customWidth="1"/>
    <col min="7181" max="7181" width="26.5703125" style="1" customWidth="1"/>
    <col min="7182" max="7182" width="12.85546875" style="1" customWidth="1"/>
    <col min="7183" max="7183" width="16.28515625" style="1" customWidth="1"/>
    <col min="7184" max="7184" width="18.42578125" style="1" customWidth="1"/>
    <col min="7185" max="7185" width="20.7109375" style="1" customWidth="1"/>
    <col min="7186" max="7186" width="25.140625" style="1" customWidth="1"/>
    <col min="7187" max="7187" width="10.140625" style="1" customWidth="1"/>
    <col min="7188" max="7188" width="22.140625" style="1" customWidth="1"/>
    <col min="7189" max="7189" width="19.5703125" style="1" customWidth="1"/>
    <col min="7190" max="7190" width="21.85546875" style="1" customWidth="1"/>
    <col min="7191" max="7191" width="16.140625" style="1" customWidth="1"/>
    <col min="7192" max="7192" width="24.140625" style="1" customWidth="1"/>
    <col min="7193" max="7193" width="14" style="1" bestFit="1" customWidth="1"/>
    <col min="7194" max="7429" width="8.85546875" style="1"/>
    <col min="7430" max="7430" width="11.28515625" style="1" customWidth="1"/>
    <col min="7431" max="7431" width="19.42578125" style="1" customWidth="1"/>
    <col min="7432" max="7432" width="38.85546875" style="1" customWidth="1"/>
    <col min="7433" max="7433" width="34" style="1" customWidth="1"/>
    <col min="7434" max="7434" width="22.5703125" style="1" customWidth="1"/>
    <col min="7435" max="7435" width="13.5703125" style="1" customWidth="1"/>
    <col min="7436" max="7436" width="14.140625" style="1" customWidth="1"/>
    <col min="7437" max="7437" width="26.5703125" style="1" customWidth="1"/>
    <col min="7438" max="7438" width="12.85546875" style="1" customWidth="1"/>
    <col min="7439" max="7439" width="16.28515625" style="1" customWidth="1"/>
    <col min="7440" max="7440" width="18.42578125" style="1" customWidth="1"/>
    <col min="7441" max="7441" width="20.7109375" style="1" customWidth="1"/>
    <col min="7442" max="7442" width="25.140625" style="1" customWidth="1"/>
    <col min="7443" max="7443" width="10.140625" style="1" customWidth="1"/>
    <col min="7444" max="7444" width="22.140625" style="1" customWidth="1"/>
    <col min="7445" max="7445" width="19.5703125" style="1" customWidth="1"/>
    <col min="7446" max="7446" width="21.85546875" style="1" customWidth="1"/>
    <col min="7447" max="7447" width="16.140625" style="1" customWidth="1"/>
    <col min="7448" max="7448" width="24.140625" style="1" customWidth="1"/>
    <col min="7449" max="7449" width="14" style="1" bestFit="1" customWidth="1"/>
    <col min="7450" max="7685" width="8.85546875" style="1"/>
    <col min="7686" max="7686" width="11.28515625" style="1" customWidth="1"/>
    <col min="7687" max="7687" width="19.42578125" style="1" customWidth="1"/>
    <col min="7688" max="7688" width="38.85546875" style="1" customWidth="1"/>
    <col min="7689" max="7689" width="34" style="1" customWidth="1"/>
    <col min="7690" max="7690" width="22.5703125" style="1" customWidth="1"/>
    <col min="7691" max="7691" width="13.5703125" style="1" customWidth="1"/>
    <col min="7692" max="7692" width="14.140625" style="1" customWidth="1"/>
    <col min="7693" max="7693" width="26.5703125" style="1" customWidth="1"/>
    <col min="7694" max="7694" width="12.85546875" style="1" customWidth="1"/>
    <col min="7695" max="7695" width="16.28515625" style="1" customWidth="1"/>
    <col min="7696" max="7696" width="18.42578125" style="1" customWidth="1"/>
    <col min="7697" max="7697" width="20.7109375" style="1" customWidth="1"/>
    <col min="7698" max="7698" width="25.140625" style="1" customWidth="1"/>
    <col min="7699" max="7699" width="10.140625" style="1" customWidth="1"/>
    <col min="7700" max="7700" width="22.140625" style="1" customWidth="1"/>
    <col min="7701" max="7701" width="19.5703125" style="1" customWidth="1"/>
    <col min="7702" max="7702" width="21.85546875" style="1" customWidth="1"/>
    <col min="7703" max="7703" width="16.140625" style="1" customWidth="1"/>
    <col min="7704" max="7704" width="24.140625" style="1" customWidth="1"/>
    <col min="7705" max="7705" width="14" style="1" bestFit="1" customWidth="1"/>
    <col min="7706" max="7941" width="8.85546875" style="1"/>
    <col min="7942" max="7942" width="11.28515625" style="1" customWidth="1"/>
    <col min="7943" max="7943" width="19.42578125" style="1" customWidth="1"/>
    <col min="7944" max="7944" width="38.85546875" style="1" customWidth="1"/>
    <col min="7945" max="7945" width="34" style="1" customWidth="1"/>
    <col min="7946" max="7946" width="22.5703125" style="1" customWidth="1"/>
    <col min="7947" max="7947" width="13.5703125" style="1" customWidth="1"/>
    <col min="7948" max="7948" width="14.140625" style="1" customWidth="1"/>
    <col min="7949" max="7949" width="26.5703125" style="1" customWidth="1"/>
    <col min="7950" max="7950" width="12.85546875" style="1" customWidth="1"/>
    <col min="7951" max="7951" width="16.28515625" style="1" customWidth="1"/>
    <col min="7952" max="7952" width="18.42578125" style="1" customWidth="1"/>
    <col min="7953" max="7953" width="20.7109375" style="1" customWidth="1"/>
    <col min="7954" max="7954" width="25.140625" style="1" customWidth="1"/>
    <col min="7955" max="7955" width="10.140625" style="1" customWidth="1"/>
    <col min="7956" max="7956" width="22.140625" style="1" customWidth="1"/>
    <col min="7957" max="7957" width="19.5703125" style="1" customWidth="1"/>
    <col min="7958" max="7958" width="21.85546875" style="1" customWidth="1"/>
    <col min="7959" max="7959" width="16.140625" style="1" customWidth="1"/>
    <col min="7960" max="7960" width="24.140625" style="1" customWidth="1"/>
    <col min="7961" max="7961" width="14" style="1" bestFit="1" customWidth="1"/>
    <col min="7962" max="8197" width="8.85546875" style="1"/>
    <col min="8198" max="8198" width="11.28515625" style="1" customWidth="1"/>
    <col min="8199" max="8199" width="19.42578125" style="1" customWidth="1"/>
    <col min="8200" max="8200" width="38.85546875" style="1" customWidth="1"/>
    <col min="8201" max="8201" width="34" style="1" customWidth="1"/>
    <col min="8202" max="8202" width="22.5703125" style="1" customWidth="1"/>
    <col min="8203" max="8203" width="13.5703125" style="1" customWidth="1"/>
    <col min="8204" max="8204" width="14.140625" style="1" customWidth="1"/>
    <col min="8205" max="8205" width="26.5703125" style="1" customWidth="1"/>
    <col min="8206" max="8206" width="12.85546875" style="1" customWidth="1"/>
    <col min="8207" max="8207" width="16.28515625" style="1" customWidth="1"/>
    <col min="8208" max="8208" width="18.42578125" style="1" customWidth="1"/>
    <col min="8209" max="8209" width="20.7109375" style="1" customWidth="1"/>
    <col min="8210" max="8210" width="25.140625" style="1" customWidth="1"/>
    <col min="8211" max="8211" width="10.140625" style="1" customWidth="1"/>
    <col min="8212" max="8212" width="22.140625" style="1" customWidth="1"/>
    <col min="8213" max="8213" width="19.5703125" style="1" customWidth="1"/>
    <col min="8214" max="8214" width="21.85546875" style="1" customWidth="1"/>
    <col min="8215" max="8215" width="16.140625" style="1" customWidth="1"/>
    <col min="8216" max="8216" width="24.140625" style="1" customWidth="1"/>
    <col min="8217" max="8217" width="14" style="1" bestFit="1" customWidth="1"/>
    <col min="8218" max="8453" width="8.85546875" style="1"/>
    <col min="8454" max="8454" width="11.28515625" style="1" customWidth="1"/>
    <col min="8455" max="8455" width="19.42578125" style="1" customWidth="1"/>
    <col min="8456" max="8456" width="38.85546875" style="1" customWidth="1"/>
    <col min="8457" max="8457" width="34" style="1" customWidth="1"/>
    <col min="8458" max="8458" width="22.5703125" style="1" customWidth="1"/>
    <col min="8459" max="8459" width="13.5703125" style="1" customWidth="1"/>
    <col min="8460" max="8460" width="14.140625" style="1" customWidth="1"/>
    <col min="8461" max="8461" width="26.5703125" style="1" customWidth="1"/>
    <col min="8462" max="8462" width="12.85546875" style="1" customWidth="1"/>
    <col min="8463" max="8463" width="16.28515625" style="1" customWidth="1"/>
    <col min="8464" max="8464" width="18.42578125" style="1" customWidth="1"/>
    <col min="8465" max="8465" width="20.7109375" style="1" customWidth="1"/>
    <col min="8466" max="8466" width="25.140625" style="1" customWidth="1"/>
    <col min="8467" max="8467" width="10.140625" style="1" customWidth="1"/>
    <col min="8468" max="8468" width="22.140625" style="1" customWidth="1"/>
    <col min="8469" max="8469" width="19.5703125" style="1" customWidth="1"/>
    <col min="8470" max="8470" width="21.85546875" style="1" customWidth="1"/>
    <col min="8471" max="8471" width="16.140625" style="1" customWidth="1"/>
    <col min="8472" max="8472" width="24.140625" style="1" customWidth="1"/>
    <col min="8473" max="8473" width="14" style="1" bestFit="1" customWidth="1"/>
    <col min="8474" max="8709" width="8.85546875" style="1"/>
    <col min="8710" max="8710" width="11.28515625" style="1" customWidth="1"/>
    <col min="8711" max="8711" width="19.42578125" style="1" customWidth="1"/>
    <col min="8712" max="8712" width="38.85546875" style="1" customWidth="1"/>
    <col min="8713" max="8713" width="34" style="1" customWidth="1"/>
    <col min="8714" max="8714" width="22.5703125" style="1" customWidth="1"/>
    <col min="8715" max="8715" width="13.5703125" style="1" customWidth="1"/>
    <col min="8716" max="8716" width="14.140625" style="1" customWidth="1"/>
    <col min="8717" max="8717" width="26.5703125" style="1" customWidth="1"/>
    <col min="8718" max="8718" width="12.85546875" style="1" customWidth="1"/>
    <col min="8719" max="8719" width="16.28515625" style="1" customWidth="1"/>
    <col min="8720" max="8720" width="18.42578125" style="1" customWidth="1"/>
    <col min="8721" max="8721" width="20.7109375" style="1" customWidth="1"/>
    <col min="8722" max="8722" width="25.140625" style="1" customWidth="1"/>
    <col min="8723" max="8723" width="10.140625" style="1" customWidth="1"/>
    <col min="8724" max="8724" width="22.140625" style="1" customWidth="1"/>
    <col min="8725" max="8725" width="19.5703125" style="1" customWidth="1"/>
    <col min="8726" max="8726" width="21.85546875" style="1" customWidth="1"/>
    <col min="8727" max="8727" width="16.140625" style="1" customWidth="1"/>
    <col min="8728" max="8728" width="24.140625" style="1" customWidth="1"/>
    <col min="8729" max="8729" width="14" style="1" bestFit="1" customWidth="1"/>
    <col min="8730" max="8965" width="8.85546875" style="1"/>
    <col min="8966" max="8966" width="11.28515625" style="1" customWidth="1"/>
    <col min="8967" max="8967" width="19.42578125" style="1" customWidth="1"/>
    <col min="8968" max="8968" width="38.85546875" style="1" customWidth="1"/>
    <col min="8969" max="8969" width="34" style="1" customWidth="1"/>
    <col min="8970" max="8970" width="22.5703125" style="1" customWidth="1"/>
    <col min="8971" max="8971" width="13.5703125" style="1" customWidth="1"/>
    <col min="8972" max="8972" width="14.140625" style="1" customWidth="1"/>
    <col min="8973" max="8973" width="26.5703125" style="1" customWidth="1"/>
    <col min="8974" max="8974" width="12.85546875" style="1" customWidth="1"/>
    <col min="8975" max="8975" width="16.28515625" style="1" customWidth="1"/>
    <col min="8976" max="8976" width="18.42578125" style="1" customWidth="1"/>
    <col min="8977" max="8977" width="20.7109375" style="1" customWidth="1"/>
    <col min="8978" max="8978" width="25.140625" style="1" customWidth="1"/>
    <col min="8979" max="8979" width="10.140625" style="1" customWidth="1"/>
    <col min="8980" max="8980" width="22.140625" style="1" customWidth="1"/>
    <col min="8981" max="8981" width="19.5703125" style="1" customWidth="1"/>
    <col min="8982" max="8982" width="21.85546875" style="1" customWidth="1"/>
    <col min="8983" max="8983" width="16.140625" style="1" customWidth="1"/>
    <col min="8984" max="8984" width="24.140625" style="1" customWidth="1"/>
    <col min="8985" max="8985" width="14" style="1" bestFit="1" customWidth="1"/>
    <col min="8986" max="9221" width="8.85546875" style="1"/>
    <col min="9222" max="9222" width="11.28515625" style="1" customWidth="1"/>
    <col min="9223" max="9223" width="19.42578125" style="1" customWidth="1"/>
    <col min="9224" max="9224" width="38.85546875" style="1" customWidth="1"/>
    <col min="9225" max="9225" width="34" style="1" customWidth="1"/>
    <col min="9226" max="9226" width="22.5703125" style="1" customWidth="1"/>
    <col min="9227" max="9227" width="13.5703125" style="1" customWidth="1"/>
    <col min="9228" max="9228" width="14.140625" style="1" customWidth="1"/>
    <col min="9229" max="9229" width="26.5703125" style="1" customWidth="1"/>
    <col min="9230" max="9230" width="12.85546875" style="1" customWidth="1"/>
    <col min="9231" max="9231" width="16.28515625" style="1" customWidth="1"/>
    <col min="9232" max="9232" width="18.42578125" style="1" customWidth="1"/>
    <col min="9233" max="9233" width="20.7109375" style="1" customWidth="1"/>
    <col min="9234" max="9234" width="25.140625" style="1" customWidth="1"/>
    <col min="9235" max="9235" width="10.140625" style="1" customWidth="1"/>
    <col min="9236" max="9236" width="22.140625" style="1" customWidth="1"/>
    <col min="9237" max="9237" width="19.5703125" style="1" customWidth="1"/>
    <col min="9238" max="9238" width="21.85546875" style="1" customWidth="1"/>
    <col min="9239" max="9239" width="16.140625" style="1" customWidth="1"/>
    <col min="9240" max="9240" width="24.140625" style="1" customWidth="1"/>
    <col min="9241" max="9241" width="14" style="1" bestFit="1" customWidth="1"/>
    <col min="9242" max="9477" width="8.85546875" style="1"/>
    <col min="9478" max="9478" width="11.28515625" style="1" customWidth="1"/>
    <col min="9479" max="9479" width="19.42578125" style="1" customWidth="1"/>
    <col min="9480" max="9480" width="38.85546875" style="1" customWidth="1"/>
    <col min="9481" max="9481" width="34" style="1" customWidth="1"/>
    <col min="9482" max="9482" width="22.5703125" style="1" customWidth="1"/>
    <col min="9483" max="9483" width="13.5703125" style="1" customWidth="1"/>
    <col min="9484" max="9484" width="14.140625" style="1" customWidth="1"/>
    <col min="9485" max="9485" width="26.5703125" style="1" customWidth="1"/>
    <col min="9486" max="9486" width="12.85546875" style="1" customWidth="1"/>
    <col min="9487" max="9487" width="16.28515625" style="1" customWidth="1"/>
    <col min="9488" max="9488" width="18.42578125" style="1" customWidth="1"/>
    <col min="9489" max="9489" width="20.7109375" style="1" customWidth="1"/>
    <col min="9490" max="9490" width="25.140625" style="1" customWidth="1"/>
    <col min="9491" max="9491" width="10.140625" style="1" customWidth="1"/>
    <col min="9492" max="9492" width="22.140625" style="1" customWidth="1"/>
    <col min="9493" max="9493" width="19.5703125" style="1" customWidth="1"/>
    <col min="9494" max="9494" width="21.85546875" style="1" customWidth="1"/>
    <col min="9495" max="9495" width="16.140625" style="1" customWidth="1"/>
    <col min="9496" max="9496" width="24.140625" style="1" customWidth="1"/>
    <col min="9497" max="9497" width="14" style="1" bestFit="1" customWidth="1"/>
    <col min="9498" max="9733" width="8.85546875" style="1"/>
    <col min="9734" max="9734" width="11.28515625" style="1" customWidth="1"/>
    <col min="9735" max="9735" width="19.42578125" style="1" customWidth="1"/>
    <col min="9736" max="9736" width="38.85546875" style="1" customWidth="1"/>
    <col min="9737" max="9737" width="34" style="1" customWidth="1"/>
    <col min="9738" max="9738" width="22.5703125" style="1" customWidth="1"/>
    <col min="9739" max="9739" width="13.5703125" style="1" customWidth="1"/>
    <col min="9740" max="9740" width="14.140625" style="1" customWidth="1"/>
    <col min="9741" max="9741" width="26.5703125" style="1" customWidth="1"/>
    <col min="9742" max="9742" width="12.85546875" style="1" customWidth="1"/>
    <col min="9743" max="9743" width="16.28515625" style="1" customWidth="1"/>
    <col min="9744" max="9744" width="18.42578125" style="1" customWidth="1"/>
    <col min="9745" max="9745" width="20.7109375" style="1" customWidth="1"/>
    <col min="9746" max="9746" width="25.140625" style="1" customWidth="1"/>
    <col min="9747" max="9747" width="10.140625" style="1" customWidth="1"/>
    <col min="9748" max="9748" width="22.140625" style="1" customWidth="1"/>
    <col min="9749" max="9749" width="19.5703125" style="1" customWidth="1"/>
    <col min="9750" max="9750" width="21.85546875" style="1" customWidth="1"/>
    <col min="9751" max="9751" width="16.140625" style="1" customWidth="1"/>
    <col min="9752" max="9752" width="24.140625" style="1" customWidth="1"/>
    <col min="9753" max="9753" width="14" style="1" bestFit="1" customWidth="1"/>
    <col min="9754" max="9989" width="8.85546875" style="1"/>
    <col min="9990" max="9990" width="11.28515625" style="1" customWidth="1"/>
    <col min="9991" max="9991" width="19.42578125" style="1" customWidth="1"/>
    <col min="9992" max="9992" width="38.85546875" style="1" customWidth="1"/>
    <col min="9993" max="9993" width="34" style="1" customWidth="1"/>
    <col min="9994" max="9994" width="22.5703125" style="1" customWidth="1"/>
    <col min="9995" max="9995" width="13.5703125" style="1" customWidth="1"/>
    <col min="9996" max="9996" width="14.140625" style="1" customWidth="1"/>
    <col min="9997" max="9997" width="26.5703125" style="1" customWidth="1"/>
    <col min="9998" max="9998" width="12.85546875" style="1" customWidth="1"/>
    <col min="9999" max="9999" width="16.28515625" style="1" customWidth="1"/>
    <col min="10000" max="10000" width="18.42578125" style="1" customWidth="1"/>
    <col min="10001" max="10001" width="20.7109375" style="1" customWidth="1"/>
    <col min="10002" max="10002" width="25.140625" style="1" customWidth="1"/>
    <col min="10003" max="10003" width="10.140625" style="1" customWidth="1"/>
    <col min="10004" max="10004" width="22.140625" style="1" customWidth="1"/>
    <col min="10005" max="10005" width="19.5703125" style="1" customWidth="1"/>
    <col min="10006" max="10006" width="21.85546875" style="1" customWidth="1"/>
    <col min="10007" max="10007" width="16.140625" style="1" customWidth="1"/>
    <col min="10008" max="10008" width="24.140625" style="1" customWidth="1"/>
    <col min="10009" max="10009" width="14" style="1" bestFit="1" customWidth="1"/>
    <col min="10010" max="10245" width="8.85546875" style="1"/>
    <col min="10246" max="10246" width="11.28515625" style="1" customWidth="1"/>
    <col min="10247" max="10247" width="19.42578125" style="1" customWidth="1"/>
    <col min="10248" max="10248" width="38.85546875" style="1" customWidth="1"/>
    <col min="10249" max="10249" width="34" style="1" customWidth="1"/>
    <col min="10250" max="10250" width="22.5703125" style="1" customWidth="1"/>
    <col min="10251" max="10251" width="13.5703125" style="1" customWidth="1"/>
    <col min="10252" max="10252" width="14.140625" style="1" customWidth="1"/>
    <col min="10253" max="10253" width="26.5703125" style="1" customWidth="1"/>
    <col min="10254" max="10254" width="12.85546875" style="1" customWidth="1"/>
    <col min="10255" max="10255" width="16.28515625" style="1" customWidth="1"/>
    <col min="10256" max="10256" width="18.42578125" style="1" customWidth="1"/>
    <col min="10257" max="10257" width="20.7109375" style="1" customWidth="1"/>
    <col min="10258" max="10258" width="25.140625" style="1" customWidth="1"/>
    <col min="10259" max="10259" width="10.140625" style="1" customWidth="1"/>
    <col min="10260" max="10260" width="22.140625" style="1" customWidth="1"/>
    <col min="10261" max="10261" width="19.5703125" style="1" customWidth="1"/>
    <col min="10262" max="10262" width="21.85546875" style="1" customWidth="1"/>
    <col min="10263" max="10263" width="16.140625" style="1" customWidth="1"/>
    <col min="10264" max="10264" width="24.140625" style="1" customWidth="1"/>
    <col min="10265" max="10265" width="14" style="1" bestFit="1" customWidth="1"/>
    <col min="10266" max="10501" width="8.85546875" style="1"/>
    <col min="10502" max="10502" width="11.28515625" style="1" customWidth="1"/>
    <col min="10503" max="10503" width="19.42578125" style="1" customWidth="1"/>
    <col min="10504" max="10504" width="38.85546875" style="1" customWidth="1"/>
    <col min="10505" max="10505" width="34" style="1" customWidth="1"/>
    <col min="10506" max="10506" width="22.5703125" style="1" customWidth="1"/>
    <col min="10507" max="10507" width="13.5703125" style="1" customWidth="1"/>
    <col min="10508" max="10508" width="14.140625" style="1" customWidth="1"/>
    <col min="10509" max="10509" width="26.5703125" style="1" customWidth="1"/>
    <col min="10510" max="10510" width="12.85546875" style="1" customWidth="1"/>
    <col min="10511" max="10511" width="16.28515625" style="1" customWidth="1"/>
    <col min="10512" max="10512" width="18.42578125" style="1" customWidth="1"/>
    <col min="10513" max="10513" width="20.7109375" style="1" customWidth="1"/>
    <col min="10514" max="10514" width="25.140625" style="1" customWidth="1"/>
    <col min="10515" max="10515" width="10.140625" style="1" customWidth="1"/>
    <col min="10516" max="10516" width="22.140625" style="1" customWidth="1"/>
    <col min="10517" max="10517" width="19.5703125" style="1" customWidth="1"/>
    <col min="10518" max="10518" width="21.85546875" style="1" customWidth="1"/>
    <col min="10519" max="10519" width="16.140625" style="1" customWidth="1"/>
    <col min="10520" max="10520" width="24.140625" style="1" customWidth="1"/>
    <col min="10521" max="10521" width="14" style="1" bestFit="1" customWidth="1"/>
    <col min="10522" max="10757" width="8.85546875" style="1"/>
    <col min="10758" max="10758" width="11.28515625" style="1" customWidth="1"/>
    <col min="10759" max="10759" width="19.42578125" style="1" customWidth="1"/>
    <col min="10760" max="10760" width="38.85546875" style="1" customWidth="1"/>
    <col min="10761" max="10761" width="34" style="1" customWidth="1"/>
    <col min="10762" max="10762" width="22.5703125" style="1" customWidth="1"/>
    <col min="10763" max="10763" width="13.5703125" style="1" customWidth="1"/>
    <col min="10764" max="10764" width="14.140625" style="1" customWidth="1"/>
    <col min="10765" max="10765" width="26.5703125" style="1" customWidth="1"/>
    <col min="10766" max="10766" width="12.85546875" style="1" customWidth="1"/>
    <col min="10767" max="10767" width="16.28515625" style="1" customWidth="1"/>
    <col min="10768" max="10768" width="18.42578125" style="1" customWidth="1"/>
    <col min="10769" max="10769" width="20.7109375" style="1" customWidth="1"/>
    <col min="10770" max="10770" width="25.140625" style="1" customWidth="1"/>
    <col min="10771" max="10771" width="10.140625" style="1" customWidth="1"/>
    <col min="10772" max="10772" width="22.140625" style="1" customWidth="1"/>
    <col min="10773" max="10773" width="19.5703125" style="1" customWidth="1"/>
    <col min="10774" max="10774" width="21.85546875" style="1" customWidth="1"/>
    <col min="10775" max="10775" width="16.140625" style="1" customWidth="1"/>
    <col min="10776" max="10776" width="24.140625" style="1" customWidth="1"/>
    <col min="10777" max="10777" width="14" style="1" bestFit="1" customWidth="1"/>
    <col min="10778" max="11013" width="8.85546875" style="1"/>
    <col min="11014" max="11014" width="11.28515625" style="1" customWidth="1"/>
    <col min="11015" max="11015" width="19.42578125" style="1" customWidth="1"/>
    <col min="11016" max="11016" width="38.85546875" style="1" customWidth="1"/>
    <col min="11017" max="11017" width="34" style="1" customWidth="1"/>
    <col min="11018" max="11018" width="22.5703125" style="1" customWidth="1"/>
    <col min="11019" max="11019" width="13.5703125" style="1" customWidth="1"/>
    <col min="11020" max="11020" width="14.140625" style="1" customWidth="1"/>
    <col min="11021" max="11021" width="26.5703125" style="1" customWidth="1"/>
    <col min="11022" max="11022" width="12.85546875" style="1" customWidth="1"/>
    <col min="11023" max="11023" width="16.28515625" style="1" customWidth="1"/>
    <col min="11024" max="11024" width="18.42578125" style="1" customWidth="1"/>
    <col min="11025" max="11025" width="20.7109375" style="1" customWidth="1"/>
    <col min="11026" max="11026" width="25.140625" style="1" customWidth="1"/>
    <col min="11027" max="11027" width="10.140625" style="1" customWidth="1"/>
    <col min="11028" max="11028" width="22.140625" style="1" customWidth="1"/>
    <col min="11029" max="11029" width="19.5703125" style="1" customWidth="1"/>
    <col min="11030" max="11030" width="21.85546875" style="1" customWidth="1"/>
    <col min="11031" max="11031" width="16.140625" style="1" customWidth="1"/>
    <col min="11032" max="11032" width="24.140625" style="1" customWidth="1"/>
    <col min="11033" max="11033" width="14" style="1" bestFit="1" customWidth="1"/>
    <col min="11034" max="11269" width="8.85546875" style="1"/>
    <col min="11270" max="11270" width="11.28515625" style="1" customWidth="1"/>
    <col min="11271" max="11271" width="19.42578125" style="1" customWidth="1"/>
    <col min="11272" max="11272" width="38.85546875" style="1" customWidth="1"/>
    <col min="11273" max="11273" width="34" style="1" customWidth="1"/>
    <col min="11274" max="11274" width="22.5703125" style="1" customWidth="1"/>
    <col min="11275" max="11275" width="13.5703125" style="1" customWidth="1"/>
    <col min="11276" max="11276" width="14.140625" style="1" customWidth="1"/>
    <col min="11277" max="11277" width="26.5703125" style="1" customWidth="1"/>
    <col min="11278" max="11278" width="12.85546875" style="1" customWidth="1"/>
    <col min="11279" max="11279" width="16.28515625" style="1" customWidth="1"/>
    <col min="11280" max="11280" width="18.42578125" style="1" customWidth="1"/>
    <col min="11281" max="11281" width="20.7109375" style="1" customWidth="1"/>
    <col min="11282" max="11282" width="25.140625" style="1" customWidth="1"/>
    <col min="11283" max="11283" width="10.140625" style="1" customWidth="1"/>
    <col min="11284" max="11284" width="22.140625" style="1" customWidth="1"/>
    <col min="11285" max="11285" width="19.5703125" style="1" customWidth="1"/>
    <col min="11286" max="11286" width="21.85546875" style="1" customWidth="1"/>
    <col min="11287" max="11287" width="16.140625" style="1" customWidth="1"/>
    <col min="11288" max="11288" width="24.140625" style="1" customWidth="1"/>
    <col min="11289" max="11289" width="14" style="1" bestFit="1" customWidth="1"/>
    <col min="11290" max="11525" width="8.85546875" style="1"/>
    <col min="11526" max="11526" width="11.28515625" style="1" customWidth="1"/>
    <col min="11527" max="11527" width="19.42578125" style="1" customWidth="1"/>
    <col min="11528" max="11528" width="38.85546875" style="1" customWidth="1"/>
    <col min="11529" max="11529" width="34" style="1" customWidth="1"/>
    <col min="11530" max="11530" width="22.5703125" style="1" customWidth="1"/>
    <col min="11531" max="11531" width="13.5703125" style="1" customWidth="1"/>
    <col min="11532" max="11532" width="14.140625" style="1" customWidth="1"/>
    <col min="11533" max="11533" width="26.5703125" style="1" customWidth="1"/>
    <col min="11534" max="11534" width="12.85546875" style="1" customWidth="1"/>
    <col min="11535" max="11535" width="16.28515625" style="1" customWidth="1"/>
    <col min="11536" max="11536" width="18.42578125" style="1" customWidth="1"/>
    <col min="11537" max="11537" width="20.7109375" style="1" customWidth="1"/>
    <col min="11538" max="11538" width="25.140625" style="1" customWidth="1"/>
    <col min="11539" max="11539" width="10.140625" style="1" customWidth="1"/>
    <col min="11540" max="11540" width="22.140625" style="1" customWidth="1"/>
    <col min="11541" max="11541" width="19.5703125" style="1" customWidth="1"/>
    <col min="11542" max="11542" width="21.85546875" style="1" customWidth="1"/>
    <col min="11543" max="11543" width="16.140625" style="1" customWidth="1"/>
    <col min="11544" max="11544" width="24.140625" style="1" customWidth="1"/>
    <col min="11545" max="11545" width="14" style="1" bestFit="1" customWidth="1"/>
    <col min="11546" max="11781" width="8.85546875" style="1"/>
    <col min="11782" max="11782" width="11.28515625" style="1" customWidth="1"/>
    <col min="11783" max="11783" width="19.42578125" style="1" customWidth="1"/>
    <col min="11784" max="11784" width="38.85546875" style="1" customWidth="1"/>
    <col min="11785" max="11785" width="34" style="1" customWidth="1"/>
    <col min="11786" max="11786" width="22.5703125" style="1" customWidth="1"/>
    <col min="11787" max="11787" width="13.5703125" style="1" customWidth="1"/>
    <col min="11788" max="11788" width="14.140625" style="1" customWidth="1"/>
    <col min="11789" max="11789" width="26.5703125" style="1" customWidth="1"/>
    <col min="11790" max="11790" width="12.85546875" style="1" customWidth="1"/>
    <col min="11791" max="11791" width="16.28515625" style="1" customWidth="1"/>
    <col min="11792" max="11792" width="18.42578125" style="1" customWidth="1"/>
    <col min="11793" max="11793" width="20.7109375" style="1" customWidth="1"/>
    <col min="11794" max="11794" width="25.140625" style="1" customWidth="1"/>
    <col min="11795" max="11795" width="10.140625" style="1" customWidth="1"/>
    <col min="11796" max="11796" width="22.140625" style="1" customWidth="1"/>
    <col min="11797" max="11797" width="19.5703125" style="1" customWidth="1"/>
    <col min="11798" max="11798" width="21.85546875" style="1" customWidth="1"/>
    <col min="11799" max="11799" width="16.140625" style="1" customWidth="1"/>
    <col min="11800" max="11800" width="24.140625" style="1" customWidth="1"/>
    <col min="11801" max="11801" width="14" style="1" bestFit="1" customWidth="1"/>
    <col min="11802" max="12037" width="8.85546875" style="1"/>
    <col min="12038" max="12038" width="11.28515625" style="1" customWidth="1"/>
    <col min="12039" max="12039" width="19.42578125" style="1" customWidth="1"/>
    <col min="12040" max="12040" width="38.85546875" style="1" customWidth="1"/>
    <col min="12041" max="12041" width="34" style="1" customWidth="1"/>
    <col min="12042" max="12042" width="22.5703125" style="1" customWidth="1"/>
    <col min="12043" max="12043" width="13.5703125" style="1" customWidth="1"/>
    <col min="12044" max="12044" width="14.140625" style="1" customWidth="1"/>
    <col min="12045" max="12045" width="26.5703125" style="1" customWidth="1"/>
    <col min="12046" max="12046" width="12.85546875" style="1" customWidth="1"/>
    <col min="12047" max="12047" width="16.28515625" style="1" customWidth="1"/>
    <col min="12048" max="12048" width="18.42578125" style="1" customWidth="1"/>
    <col min="12049" max="12049" width="20.7109375" style="1" customWidth="1"/>
    <col min="12050" max="12050" width="25.140625" style="1" customWidth="1"/>
    <col min="12051" max="12051" width="10.140625" style="1" customWidth="1"/>
    <col min="12052" max="12052" width="22.140625" style="1" customWidth="1"/>
    <col min="12053" max="12053" width="19.5703125" style="1" customWidth="1"/>
    <col min="12054" max="12054" width="21.85546875" style="1" customWidth="1"/>
    <col min="12055" max="12055" width="16.140625" style="1" customWidth="1"/>
    <col min="12056" max="12056" width="24.140625" style="1" customWidth="1"/>
    <col min="12057" max="12057" width="14" style="1" bestFit="1" customWidth="1"/>
    <col min="12058" max="12293" width="8.85546875" style="1"/>
    <col min="12294" max="12294" width="11.28515625" style="1" customWidth="1"/>
    <col min="12295" max="12295" width="19.42578125" style="1" customWidth="1"/>
    <col min="12296" max="12296" width="38.85546875" style="1" customWidth="1"/>
    <col min="12297" max="12297" width="34" style="1" customWidth="1"/>
    <col min="12298" max="12298" width="22.5703125" style="1" customWidth="1"/>
    <col min="12299" max="12299" width="13.5703125" style="1" customWidth="1"/>
    <col min="12300" max="12300" width="14.140625" style="1" customWidth="1"/>
    <col min="12301" max="12301" width="26.5703125" style="1" customWidth="1"/>
    <col min="12302" max="12302" width="12.85546875" style="1" customWidth="1"/>
    <col min="12303" max="12303" width="16.28515625" style="1" customWidth="1"/>
    <col min="12304" max="12304" width="18.42578125" style="1" customWidth="1"/>
    <col min="12305" max="12305" width="20.7109375" style="1" customWidth="1"/>
    <col min="12306" max="12306" width="25.140625" style="1" customWidth="1"/>
    <col min="12307" max="12307" width="10.140625" style="1" customWidth="1"/>
    <col min="12308" max="12308" width="22.140625" style="1" customWidth="1"/>
    <col min="12309" max="12309" width="19.5703125" style="1" customWidth="1"/>
    <col min="12310" max="12310" width="21.85546875" style="1" customWidth="1"/>
    <col min="12311" max="12311" width="16.140625" style="1" customWidth="1"/>
    <col min="12312" max="12312" width="24.140625" style="1" customWidth="1"/>
    <col min="12313" max="12313" width="14" style="1" bestFit="1" customWidth="1"/>
    <col min="12314" max="12549" width="8.85546875" style="1"/>
    <col min="12550" max="12550" width="11.28515625" style="1" customWidth="1"/>
    <col min="12551" max="12551" width="19.42578125" style="1" customWidth="1"/>
    <col min="12552" max="12552" width="38.85546875" style="1" customWidth="1"/>
    <col min="12553" max="12553" width="34" style="1" customWidth="1"/>
    <col min="12554" max="12554" width="22.5703125" style="1" customWidth="1"/>
    <col min="12555" max="12555" width="13.5703125" style="1" customWidth="1"/>
    <col min="12556" max="12556" width="14.140625" style="1" customWidth="1"/>
    <col min="12557" max="12557" width="26.5703125" style="1" customWidth="1"/>
    <col min="12558" max="12558" width="12.85546875" style="1" customWidth="1"/>
    <col min="12559" max="12559" width="16.28515625" style="1" customWidth="1"/>
    <col min="12560" max="12560" width="18.42578125" style="1" customWidth="1"/>
    <col min="12561" max="12561" width="20.7109375" style="1" customWidth="1"/>
    <col min="12562" max="12562" width="25.140625" style="1" customWidth="1"/>
    <col min="12563" max="12563" width="10.140625" style="1" customWidth="1"/>
    <col min="12564" max="12564" width="22.140625" style="1" customWidth="1"/>
    <col min="12565" max="12565" width="19.5703125" style="1" customWidth="1"/>
    <col min="12566" max="12566" width="21.85546875" style="1" customWidth="1"/>
    <col min="12567" max="12567" width="16.140625" style="1" customWidth="1"/>
    <col min="12568" max="12568" width="24.140625" style="1" customWidth="1"/>
    <col min="12569" max="12569" width="14" style="1" bestFit="1" customWidth="1"/>
    <col min="12570" max="12805" width="8.85546875" style="1"/>
    <col min="12806" max="12806" width="11.28515625" style="1" customWidth="1"/>
    <col min="12807" max="12807" width="19.42578125" style="1" customWidth="1"/>
    <col min="12808" max="12808" width="38.85546875" style="1" customWidth="1"/>
    <col min="12809" max="12809" width="34" style="1" customWidth="1"/>
    <col min="12810" max="12810" width="22.5703125" style="1" customWidth="1"/>
    <col min="12811" max="12811" width="13.5703125" style="1" customWidth="1"/>
    <col min="12812" max="12812" width="14.140625" style="1" customWidth="1"/>
    <col min="12813" max="12813" width="26.5703125" style="1" customWidth="1"/>
    <col min="12814" max="12814" width="12.85546875" style="1" customWidth="1"/>
    <col min="12815" max="12815" width="16.28515625" style="1" customWidth="1"/>
    <col min="12816" max="12816" width="18.42578125" style="1" customWidth="1"/>
    <col min="12817" max="12817" width="20.7109375" style="1" customWidth="1"/>
    <col min="12818" max="12818" width="25.140625" style="1" customWidth="1"/>
    <col min="12819" max="12819" width="10.140625" style="1" customWidth="1"/>
    <col min="12820" max="12820" width="22.140625" style="1" customWidth="1"/>
    <col min="12821" max="12821" width="19.5703125" style="1" customWidth="1"/>
    <col min="12822" max="12822" width="21.85546875" style="1" customWidth="1"/>
    <col min="12823" max="12823" width="16.140625" style="1" customWidth="1"/>
    <col min="12824" max="12824" width="24.140625" style="1" customWidth="1"/>
    <col min="12825" max="12825" width="14" style="1" bestFit="1" customWidth="1"/>
    <col min="12826" max="13061" width="8.85546875" style="1"/>
    <col min="13062" max="13062" width="11.28515625" style="1" customWidth="1"/>
    <col min="13063" max="13063" width="19.42578125" style="1" customWidth="1"/>
    <col min="13064" max="13064" width="38.85546875" style="1" customWidth="1"/>
    <col min="13065" max="13065" width="34" style="1" customWidth="1"/>
    <col min="13066" max="13066" width="22.5703125" style="1" customWidth="1"/>
    <col min="13067" max="13067" width="13.5703125" style="1" customWidth="1"/>
    <col min="13068" max="13068" width="14.140625" style="1" customWidth="1"/>
    <col min="13069" max="13069" width="26.5703125" style="1" customWidth="1"/>
    <col min="13070" max="13070" width="12.85546875" style="1" customWidth="1"/>
    <col min="13071" max="13071" width="16.28515625" style="1" customWidth="1"/>
    <col min="13072" max="13072" width="18.42578125" style="1" customWidth="1"/>
    <col min="13073" max="13073" width="20.7109375" style="1" customWidth="1"/>
    <col min="13074" max="13074" width="25.140625" style="1" customWidth="1"/>
    <col min="13075" max="13075" width="10.140625" style="1" customWidth="1"/>
    <col min="13076" max="13076" width="22.140625" style="1" customWidth="1"/>
    <col min="13077" max="13077" width="19.5703125" style="1" customWidth="1"/>
    <col min="13078" max="13078" width="21.85546875" style="1" customWidth="1"/>
    <col min="13079" max="13079" width="16.140625" style="1" customWidth="1"/>
    <col min="13080" max="13080" width="24.140625" style="1" customWidth="1"/>
    <col min="13081" max="13081" width="14" style="1" bestFit="1" customWidth="1"/>
    <col min="13082" max="13317" width="8.85546875" style="1"/>
    <col min="13318" max="13318" width="11.28515625" style="1" customWidth="1"/>
    <col min="13319" max="13319" width="19.42578125" style="1" customWidth="1"/>
    <col min="13320" max="13320" width="38.85546875" style="1" customWidth="1"/>
    <col min="13321" max="13321" width="34" style="1" customWidth="1"/>
    <col min="13322" max="13322" width="22.5703125" style="1" customWidth="1"/>
    <col min="13323" max="13323" width="13.5703125" style="1" customWidth="1"/>
    <col min="13324" max="13324" width="14.140625" style="1" customWidth="1"/>
    <col min="13325" max="13325" width="26.5703125" style="1" customWidth="1"/>
    <col min="13326" max="13326" width="12.85546875" style="1" customWidth="1"/>
    <col min="13327" max="13327" width="16.28515625" style="1" customWidth="1"/>
    <col min="13328" max="13328" width="18.42578125" style="1" customWidth="1"/>
    <col min="13329" max="13329" width="20.7109375" style="1" customWidth="1"/>
    <col min="13330" max="13330" width="25.140625" style="1" customWidth="1"/>
    <col min="13331" max="13331" width="10.140625" style="1" customWidth="1"/>
    <col min="13332" max="13332" width="22.140625" style="1" customWidth="1"/>
    <col min="13333" max="13333" width="19.5703125" style="1" customWidth="1"/>
    <col min="13334" max="13334" width="21.85546875" style="1" customWidth="1"/>
    <col min="13335" max="13335" width="16.140625" style="1" customWidth="1"/>
    <col min="13336" max="13336" width="24.140625" style="1" customWidth="1"/>
    <col min="13337" max="13337" width="14" style="1" bestFit="1" customWidth="1"/>
    <col min="13338" max="13573" width="8.85546875" style="1"/>
    <col min="13574" max="13574" width="11.28515625" style="1" customWidth="1"/>
    <col min="13575" max="13575" width="19.42578125" style="1" customWidth="1"/>
    <col min="13576" max="13576" width="38.85546875" style="1" customWidth="1"/>
    <col min="13577" max="13577" width="34" style="1" customWidth="1"/>
    <col min="13578" max="13578" width="22.5703125" style="1" customWidth="1"/>
    <col min="13579" max="13579" width="13.5703125" style="1" customWidth="1"/>
    <col min="13580" max="13580" width="14.140625" style="1" customWidth="1"/>
    <col min="13581" max="13581" width="26.5703125" style="1" customWidth="1"/>
    <col min="13582" max="13582" width="12.85546875" style="1" customWidth="1"/>
    <col min="13583" max="13583" width="16.28515625" style="1" customWidth="1"/>
    <col min="13584" max="13584" width="18.42578125" style="1" customWidth="1"/>
    <col min="13585" max="13585" width="20.7109375" style="1" customWidth="1"/>
    <col min="13586" max="13586" width="25.140625" style="1" customWidth="1"/>
    <col min="13587" max="13587" width="10.140625" style="1" customWidth="1"/>
    <col min="13588" max="13588" width="22.140625" style="1" customWidth="1"/>
    <col min="13589" max="13589" width="19.5703125" style="1" customWidth="1"/>
    <col min="13590" max="13590" width="21.85546875" style="1" customWidth="1"/>
    <col min="13591" max="13591" width="16.140625" style="1" customWidth="1"/>
    <col min="13592" max="13592" width="24.140625" style="1" customWidth="1"/>
    <col min="13593" max="13593" width="14" style="1" bestFit="1" customWidth="1"/>
    <col min="13594" max="13829" width="8.85546875" style="1"/>
    <col min="13830" max="13830" width="11.28515625" style="1" customWidth="1"/>
    <col min="13831" max="13831" width="19.42578125" style="1" customWidth="1"/>
    <col min="13832" max="13832" width="38.85546875" style="1" customWidth="1"/>
    <col min="13833" max="13833" width="34" style="1" customWidth="1"/>
    <col min="13834" max="13834" width="22.5703125" style="1" customWidth="1"/>
    <col min="13835" max="13835" width="13.5703125" style="1" customWidth="1"/>
    <col min="13836" max="13836" width="14.140625" style="1" customWidth="1"/>
    <col min="13837" max="13837" width="26.5703125" style="1" customWidth="1"/>
    <col min="13838" max="13838" width="12.85546875" style="1" customWidth="1"/>
    <col min="13839" max="13839" width="16.28515625" style="1" customWidth="1"/>
    <col min="13840" max="13840" width="18.42578125" style="1" customWidth="1"/>
    <col min="13841" max="13841" width="20.7109375" style="1" customWidth="1"/>
    <col min="13842" max="13842" width="25.140625" style="1" customWidth="1"/>
    <col min="13843" max="13843" width="10.140625" style="1" customWidth="1"/>
    <col min="13844" max="13844" width="22.140625" style="1" customWidth="1"/>
    <col min="13845" max="13845" width="19.5703125" style="1" customWidth="1"/>
    <col min="13846" max="13846" width="21.85546875" style="1" customWidth="1"/>
    <col min="13847" max="13847" width="16.140625" style="1" customWidth="1"/>
    <col min="13848" max="13848" width="24.140625" style="1" customWidth="1"/>
    <col min="13849" max="13849" width="14" style="1" bestFit="1" customWidth="1"/>
    <col min="13850" max="14085" width="8.85546875" style="1"/>
    <col min="14086" max="14086" width="11.28515625" style="1" customWidth="1"/>
    <col min="14087" max="14087" width="19.42578125" style="1" customWidth="1"/>
    <col min="14088" max="14088" width="38.85546875" style="1" customWidth="1"/>
    <col min="14089" max="14089" width="34" style="1" customWidth="1"/>
    <col min="14090" max="14090" width="22.5703125" style="1" customWidth="1"/>
    <col min="14091" max="14091" width="13.5703125" style="1" customWidth="1"/>
    <col min="14092" max="14092" width="14.140625" style="1" customWidth="1"/>
    <col min="14093" max="14093" width="26.5703125" style="1" customWidth="1"/>
    <col min="14094" max="14094" width="12.85546875" style="1" customWidth="1"/>
    <col min="14095" max="14095" width="16.28515625" style="1" customWidth="1"/>
    <col min="14096" max="14096" width="18.42578125" style="1" customWidth="1"/>
    <col min="14097" max="14097" width="20.7109375" style="1" customWidth="1"/>
    <col min="14098" max="14098" width="25.140625" style="1" customWidth="1"/>
    <col min="14099" max="14099" width="10.140625" style="1" customWidth="1"/>
    <col min="14100" max="14100" width="22.140625" style="1" customWidth="1"/>
    <col min="14101" max="14101" width="19.5703125" style="1" customWidth="1"/>
    <col min="14102" max="14102" width="21.85546875" style="1" customWidth="1"/>
    <col min="14103" max="14103" width="16.140625" style="1" customWidth="1"/>
    <col min="14104" max="14104" width="24.140625" style="1" customWidth="1"/>
    <col min="14105" max="14105" width="14" style="1" bestFit="1" customWidth="1"/>
    <col min="14106" max="14341" width="8.85546875" style="1"/>
    <col min="14342" max="14342" width="11.28515625" style="1" customWidth="1"/>
    <col min="14343" max="14343" width="19.42578125" style="1" customWidth="1"/>
    <col min="14344" max="14344" width="38.85546875" style="1" customWidth="1"/>
    <col min="14345" max="14345" width="34" style="1" customWidth="1"/>
    <col min="14346" max="14346" width="22.5703125" style="1" customWidth="1"/>
    <col min="14347" max="14347" width="13.5703125" style="1" customWidth="1"/>
    <col min="14348" max="14348" width="14.140625" style="1" customWidth="1"/>
    <col min="14349" max="14349" width="26.5703125" style="1" customWidth="1"/>
    <col min="14350" max="14350" width="12.85546875" style="1" customWidth="1"/>
    <col min="14351" max="14351" width="16.28515625" style="1" customWidth="1"/>
    <col min="14352" max="14352" width="18.42578125" style="1" customWidth="1"/>
    <col min="14353" max="14353" width="20.7109375" style="1" customWidth="1"/>
    <col min="14354" max="14354" width="25.140625" style="1" customWidth="1"/>
    <col min="14355" max="14355" width="10.140625" style="1" customWidth="1"/>
    <col min="14356" max="14356" width="22.140625" style="1" customWidth="1"/>
    <col min="14357" max="14357" width="19.5703125" style="1" customWidth="1"/>
    <col min="14358" max="14358" width="21.85546875" style="1" customWidth="1"/>
    <col min="14359" max="14359" width="16.140625" style="1" customWidth="1"/>
    <col min="14360" max="14360" width="24.140625" style="1" customWidth="1"/>
    <col min="14361" max="14361" width="14" style="1" bestFit="1" customWidth="1"/>
    <col min="14362" max="14597" width="8.85546875" style="1"/>
    <col min="14598" max="14598" width="11.28515625" style="1" customWidth="1"/>
    <col min="14599" max="14599" width="19.42578125" style="1" customWidth="1"/>
    <col min="14600" max="14600" width="38.85546875" style="1" customWidth="1"/>
    <col min="14601" max="14601" width="34" style="1" customWidth="1"/>
    <col min="14602" max="14602" width="22.5703125" style="1" customWidth="1"/>
    <col min="14603" max="14603" width="13.5703125" style="1" customWidth="1"/>
    <col min="14604" max="14604" width="14.140625" style="1" customWidth="1"/>
    <col min="14605" max="14605" width="26.5703125" style="1" customWidth="1"/>
    <col min="14606" max="14606" width="12.85546875" style="1" customWidth="1"/>
    <col min="14607" max="14607" width="16.28515625" style="1" customWidth="1"/>
    <col min="14608" max="14608" width="18.42578125" style="1" customWidth="1"/>
    <col min="14609" max="14609" width="20.7109375" style="1" customWidth="1"/>
    <col min="14610" max="14610" width="25.140625" style="1" customWidth="1"/>
    <col min="14611" max="14611" width="10.140625" style="1" customWidth="1"/>
    <col min="14612" max="14612" width="22.140625" style="1" customWidth="1"/>
    <col min="14613" max="14613" width="19.5703125" style="1" customWidth="1"/>
    <col min="14614" max="14614" width="21.85546875" style="1" customWidth="1"/>
    <col min="14615" max="14615" width="16.140625" style="1" customWidth="1"/>
    <col min="14616" max="14616" width="24.140625" style="1" customWidth="1"/>
    <col min="14617" max="14617" width="14" style="1" bestFit="1" customWidth="1"/>
    <col min="14618" max="14853" width="8.85546875" style="1"/>
    <col min="14854" max="14854" width="11.28515625" style="1" customWidth="1"/>
    <col min="14855" max="14855" width="19.42578125" style="1" customWidth="1"/>
    <col min="14856" max="14856" width="38.85546875" style="1" customWidth="1"/>
    <col min="14857" max="14857" width="34" style="1" customWidth="1"/>
    <col min="14858" max="14858" width="22.5703125" style="1" customWidth="1"/>
    <col min="14859" max="14859" width="13.5703125" style="1" customWidth="1"/>
    <col min="14860" max="14860" width="14.140625" style="1" customWidth="1"/>
    <col min="14861" max="14861" width="26.5703125" style="1" customWidth="1"/>
    <col min="14862" max="14862" width="12.85546875" style="1" customWidth="1"/>
    <col min="14863" max="14863" width="16.28515625" style="1" customWidth="1"/>
    <col min="14864" max="14864" width="18.42578125" style="1" customWidth="1"/>
    <col min="14865" max="14865" width="20.7109375" style="1" customWidth="1"/>
    <col min="14866" max="14866" width="25.140625" style="1" customWidth="1"/>
    <col min="14867" max="14867" width="10.140625" style="1" customWidth="1"/>
    <col min="14868" max="14868" width="22.140625" style="1" customWidth="1"/>
    <col min="14869" max="14869" width="19.5703125" style="1" customWidth="1"/>
    <col min="14870" max="14870" width="21.85546875" style="1" customWidth="1"/>
    <col min="14871" max="14871" width="16.140625" style="1" customWidth="1"/>
    <col min="14872" max="14872" width="24.140625" style="1" customWidth="1"/>
    <col min="14873" max="14873" width="14" style="1" bestFit="1" customWidth="1"/>
    <col min="14874" max="15109" width="8.85546875" style="1"/>
    <col min="15110" max="15110" width="11.28515625" style="1" customWidth="1"/>
    <col min="15111" max="15111" width="19.42578125" style="1" customWidth="1"/>
    <col min="15112" max="15112" width="38.85546875" style="1" customWidth="1"/>
    <col min="15113" max="15113" width="34" style="1" customWidth="1"/>
    <col min="15114" max="15114" width="22.5703125" style="1" customWidth="1"/>
    <col min="15115" max="15115" width="13.5703125" style="1" customWidth="1"/>
    <col min="15116" max="15116" width="14.140625" style="1" customWidth="1"/>
    <col min="15117" max="15117" width="26.5703125" style="1" customWidth="1"/>
    <col min="15118" max="15118" width="12.85546875" style="1" customWidth="1"/>
    <col min="15119" max="15119" width="16.28515625" style="1" customWidth="1"/>
    <col min="15120" max="15120" width="18.42578125" style="1" customWidth="1"/>
    <col min="15121" max="15121" width="20.7109375" style="1" customWidth="1"/>
    <col min="15122" max="15122" width="25.140625" style="1" customWidth="1"/>
    <col min="15123" max="15123" width="10.140625" style="1" customWidth="1"/>
    <col min="15124" max="15124" width="22.140625" style="1" customWidth="1"/>
    <col min="15125" max="15125" width="19.5703125" style="1" customWidth="1"/>
    <col min="15126" max="15126" width="21.85546875" style="1" customWidth="1"/>
    <col min="15127" max="15127" width="16.140625" style="1" customWidth="1"/>
    <col min="15128" max="15128" width="24.140625" style="1" customWidth="1"/>
    <col min="15129" max="15129" width="14" style="1" bestFit="1" customWidth="1"/>
    <col min="15130" max="15365" width="8.85546875" style="1"/>
    <col min="15366" max="15366" width="11.28515625" style="1" customWidth="1"/>
    <col min="15367" max="15367" width="19.42578125" style="1" customWidth="1"/>
    <col min="15368" max="15368" width="38.85546875" style="1" customWidth="1"/>
    <col min="15369" max="15369" width="34" style="1" customWidth="1"/>
    <col min="15370" max="15370" width="22.5703125" style="1" customWidth="1"/>
    <col min="15371" max="15371" width="13.5703125" style="1" customWidth="1"/>
    <col min="15372" max="15372" width="14.140625" style="1" customWidth="1"/>
    <col min="15373" max="15373" width="26.5703125" style="1" customWidth="1"/>
    <col min="15374" max="15374" width="12.85546875" style="1" customWidth="1"/>
    <col min="15375" max="15375" width="16.28515625" style="1" customWidth="1"/>
    <col min="15376" max="15376" width="18.42578125" style="1" customWidth="1"/>
    <col min="15377" max="15377" width="20.7109375" style="1" customWidth="1"/>
    <col min="15378" max="15378" width="25.140625" style="1" customWidth="1"/>
    <col min="15379" max="15379" width="10.140625" style="1" customWidth="1"/>
    <col min="15380" max="15380" width="22.140625" style="1" customWidth="1"/>
    <col min="15381" max="15381" width="19.5703125" style="1" customWidth="1"/>
    <col min="15382" max="15382" width="21.85546875" style="1" customWidth="1"/>
    <col min="15383" max="15383" width="16.140625" style="1" customWidth="1"/>
    <col min="15384" max="15384" width="24.140625" style="1" customWidth="1"/>
    <col min="15385" max="15385" width="14" style="1" bestFit="1" customWidth="1"/>
    <col min="15386" max="15621" width="8.85546875" style="1"/>
    <col min="15622" max="15622" width="11.28515625" style="1" customWidth="1"/>
    <col min="15623" max="15623" width="19.42578125" style="1" customWidth="1"/>
    <col min="15624" max="15624" width="38.85546875" style="1" customWidth="1"/>
    <col min="15625" max="15625" width="34" style="1" customWidth="1"/>
    <col min="15626" max="15626" width="22.5703125" style="1" customWidth="1"/>
    <col min="15627" max="15627" width="13.5703125" style="1" customWidth="1"/>
    <col min="15628" max="15628" width="14.140625" style="1" customWidth="1"/>
    <col min="15629" max="15629" width="26.5703125" style="1" customWidth="1"/>
    <col min="15630" max="15630" width="12.85546875" style="1" customWidth="1"/>
    <col min="15631" max="15631" width="16.28515625" style="1" customWidth="1"/>
    <col min="15632" max="15632" width="18.42578125" style="1" customWidth="1"/>
    <col min="15633" max="15633" width="20.7109375" style="1" customWidth="1"/>
    <col min="15634" max="15634" width="25.140625" style="1" customWidth="1"/>
    <col min="15635" max="15635" width="10.140625" style="1" customWidth="1"/>
    <col min="15636" max="15636" width="22.140625" style="1" customWidth="1"/>
    <col min="15637" max="15637" width="19.5703125" style="1" customWidth="1"/>
    <col min="15638" max="15638" width="21.85546875" style="1" customWidth="1"/>
    <col min="15639" max="15639" width="16.140625" style="1" customWidth="1"/>
    <col min="15640" max="15640" width="24.140625" style="1" customWidth="1"/>
    <col min="15641" max="15641" width="14" style="1" bestFit="1" customWidth="1"/>
    <col min="15642" max="15877" width="8.85546875" style="1"/>
    <col min="15878" max="15878" width="11.28515625" style="1" customWidth="1"/>
    <col min="15879" max="15879" width="19.42578125" style="1" customWidth="1"/>
    <col min="15880" max="15880" width="38.85546875" style="1" customWidth="1"/>
    <col min="15881" max="15881" width="34" style="1" customWidth="1"/>
    <col min="15882" max="15882" width="22.5703125" style="1" customWidth="1"/>
    <col min="15883" max="15883" width="13.5703125" style="1" customWidth="1"/>
    <col min="15884" max="15884" width="14.140625" style="1" customWidth="1"/>
    <col min="15885" max="15885" width="26.5703125" style="1" customWidth="1"/>
    <col min="15886" max="15886" width="12.85546875" style="1" customWidth="1"/>
    <col min="15887" max="15887" width="16.28515625" style="1" customWidth="1"/>
    <col min="15888" max="15888" width="18.42578125" style="1" customWidth="1"/>
    <col min="15889" max="15889" width="20.7109375" style="1" customWidth="1"/>
    <col min="15890" max="15890" width="25.140625" style="1" customWidth="1"/>
    <col min="15891" max="15891" width="10.140625" style="1" customWidth="1"/>
    <col min="15892" max="15892" width="22.140625" style="1" customWidth="1"/>
    <col min="15893" max="15893" width="19.5703125" style="1" customWidth="1"/>
    <col min="15894" max="15894" width="21.85546875" style="1" customWidth="1"/>
    <col min="15895" max="15895" width="16.140625" style="1" customWidth="1"/>
    <col min="15896" max="15896" width="24.140625" style="1" customWidth="1"/>
    <col min="15897" max="15897" width="14" style="1" bestFit="1" customWidth="1"/>
    <col min="15898" max="16133" width="8.85546875" style="1"/>
    <col min="16134" max="16134" width="11.28515625" style="1" customWidth="1"/>
    <col min="16135" max="16135" width="19.42578125" style="1" customWidth="1"/>
    <col min="16136" max="16136" width="38.85546875" style="1" customWidth="1"/>
    <col min="16137" max="16137" width="34" style="1" customWidth="1"/>
    <col min="16138" max="16138" width="22.5703125" style="1" customWidth="1"/>
    <col min="16139" max="16139" width="13.5703125" style="1" customWidth="1"/>
    <col min="16140" max="16140" width="14.140625" style="1" customWidth="1"/>
    <col min="16141" max="16141" width="26.5703125" style="1" customWidth="1"/>
    <col min="16142" max="16142" width="12.85546875" style="1" customWidth="1"/>
    <col min="16143" max="16143" width="16.28515625" style="1" customWidth="1"/>
    <col min="16144" max="16144" width="18.42578125" style="1" customWidth="1"/>
    <col min="16145" max="16145" width="20.7109375" style="1" customWidth="1"/>
    <col min="16146" max="16146" width="25.140625" style="1" customWidth="1"/>
    <col min="16147" max="16147" width="10.140625" style="1" customWidth="1"/>
    <col min="16148" max="16148" width="22.140625" style="1" customWidth="1"/>
    <col min="16149" max="16149" width="19.5703125" style="1" customWidth="1"/>
    <col min="16150" max="16150" width="21.85546875" style="1" customWidth="1"/>
    <col min="16151" max="16151" width="16.140625" style="1" customWidth="1"/>
    <col min="16152" max="16152" width="24.140625" style="1" customWidth="1"/>
    <col min="16153" max="16153" width="14" style="1" bestFit="1" customWidth="1"/>
    <col min="16154" max="16384" width="8.85546875" style="1"/>
  </cols>
  <sheetData>
    <row r="1" spans="1:25" ht="130.15" customHeight="1" x14ac:dyDescent="0.2">
      <c r="A1" s="165" t="s">
        <v>92</v>
      </c>
      <c r="B1" s="165"/>
      <c r="C1" s="165"/>
      <c r="D1" s="165"/>
      <c r="E1" s="165"/>
      <c r="F1" s="165"/>
      <c r="G1" s="165"/>
      <c r="H1" s="165"/>
      <c r="I1" s="165"/>
      <c r="J1" s="165"/>
      <c r="K1" s="165"/>
      <c r="L1" s="165"/>
      <c r="M1" s="165"/>
      <c r="N1" s="165"/>
      <c r="O1" s="165"/>
      <c r="P1" s="165"/>
      <c r="Q1" s="165"/>
      <c r="R1" s="165"/>
      <c r="S1" s="165"/>
      <c r="T1" s="165"/>
      <c r="U1" s="165"/>
      <c r="V1" s="165"/>
      <c r="W1" s="165"/>
      <c r="X1" s="165"/>
      <c r="Y1" s="165"/>
    </row>
    <row r="2" spans="1:25" s="143" customFormat="1" ht="36.75" customHeight="1" x14ac:dyDescent="0.2">
      <c r="A2" s="301" t="s">
        <v>0</v>
      </c>
      <c r="B2" s="304" t="s">
        <v>35</v>
      </c>
      <c r="C2" s="304" t="s">
        <v>1</v>
      </c>
      <c r="D2" s="302" t="s">
        <v>71</v>
      </c>
      <c r="E2" s="304" t="s">
        <v>44</v>
      </c>
      <c r="F2" s="304" t="s">
        <v>63</v>
      </c>
      <c r="G2" s="304" t="s">
        <v>64</v>
      </c>
      <c r="H2" s="304" t="s">
        <v>2</v>
      </c>
      <c r="I2" s="304" t="s">
        <v>3</v>
      </c>
      <c r="J2" s="304" t="s">
        <v>4</v>
      </c>
      <c r="K2" s="304" t="s">
        <v>30</v>
      </c>
      <c r="L2" s="304" t="s">
        <v>33</v>
      </c>
      <c r="M2" s="304" t="s">
        <v>59</v>
      </c>
      <c r="N2" s="304"/>
      <c r="O2" s="304" t="s">
        <v>83</v>
      </c>
      <c r="P2" s="305" t="s">
        <v>61</v>
      </c>
      <c r="Q2" s="306"/>
      <c r="R2" s="306"/>
      <c r="S2" s="306"/>
      <c r="T2" s="306"/>
      <c r="U2" s="306"/>
      <c r="V2" s="306"/>
      <c r="W2" s="307"/>
      <c r="X2" s="302" t="s">
        <v>74</v>
      </c>
      <c r="Y2" s="302" t="s">
        <v>84</v>
      </c>
    </row>
    <row r="3" spans="1:25" s="143" customFormat="1" ht="82.5" x14ac:dyDescent="0.2">
      <c r="A3" s="301"/>
      <c r="B3" s="304"/>
      <c r="C3" s="304"/>
      <c r="D3" s="303"/>
      <c r="E3" s="304"/>
      <c r="F3" s="304"/>
      <c r="G3" s="304"/>
      <c r="H3" s="304"/>
      <c r="I3" s="304"/>
      <c r="J3" s="304"/>
      <c r="K3" s="304"/>
      <c r="L3" s="304"/>
      <c r="M3" s="144" t="s">
        <v>5</v>
      </c>
      <c r="N3" s="144" t="s">
        <v>6</v>
      </c>
      <c r="O3" s="304"/>
      <c r="P3" s="144" t="s">
        <v>62</v>
      </c>
      <c r="Q3" s="144" t="s">
        <v>105</v>
      </c>
      <c r="R3" s="144" t="s">
        <v>7</v>
      </c>
      <c r="S3" s="144" t="s">
        <v>8</v>
      </c>
      <c r="T3" s="144" t="s">
        <v>110</v>
      </c>
      <c r="U3" s="144" t="s">
        <v>9</v>
      </c>
      <c r="V3" s="144" t="s">
        <v>10</v>
      </c>
      <c r="W3" s="144" t="s">
        <v>11</v>
      </c>
      <c r="X3" s="303"/>
      <c r="Y3" s="303"/>
    </row>
    <row r="4" spans="1:25" s="143" customFormat="1" ht="85.5" customHeight="1" x14ac:dyDescent="0.2">
      <c r="A4" s="145" t="s">
        <v>12</v>
      </c>
      <c r="B4" s="144" t="s">
        <v>36</v>
      </c>
      <c r="C4" s="144" t="s">
        <v>13</v>
      </c>
      <c r="D4" s="144" t="s">
        <v>72</v>
      </c>
      <c r="E4" s="144" t="s">
        <v>45</v>
      </c>
      <c r="F4" s="144" t="s">
        <v>66</v>
      </c>
      <c r="G4" s="144" t="s">
        <v>65</v>
      </c>
      <c r="H4" s="144" t="s">
        <v>14</v>
      </c>
      <c r="I4" s="144" t="s">
        <v>38</v>
      </c>
      <c r="J4" s="144" t="s">
        <v>15</v>
      </c>
      <c r="K4" s="144" t="s">
        <v>31</v>
      </c>
      <c r="L4" s="144" t="s">
        <v>34</v>
      </c>
      <c r="M4" s="144" t="s">
        <v>39</v>
      </c>
      <c r="N4" s="144" t="s">
        <v>40</v>
      </c>
      <c r="O4" s="144" t="s">
        <v>85</v>
      </c>
      <c r="P4" s="144" t="s">
        <v>77</v>
      </c>
      <c r="Q4" s="144" t="s">
        <v>104</v>
      </c>
      <c r="R4" s="144" t="s">
        <v>41</v>
      </c>
      <c r="S4" s="144" t="s">
        <v>16</v>
      </c>
      <c r="T4" s="144" t="s">
        <v>108</v>
      </c>
      <c r="U4" s="144" t="s">
        <v>76</v>
      </c>
      <c r="V4" s="144" t="s">
        <v>42</v>
      </c>
      <c r="W4" s="144" t="s">
        <v>43</v>
      </c>
      <c r="X4" s="144" t="s">
        <v>86</v>
      </c>
      <c r="Y4" s="144" t="s">
        <v>69</v>
      </c>
    </row>
    <row r="5" spans="1:25" s="143" customFormat="1" ht="87" customHeight="1" x14ac:dyDescent="0.2">
      <c r="A5" s="145" t="s">
        <v>17</v>
      </c>
      <c r="B5" s="144" t="s">
        <v>37</v>
      </c>
      <c r="C5" s="144" t="s">
        <v>18</v>
      </c>
      <c r="D5" s="144" t="s">
        <v>73</v>
      </c>
      <c r="E5" s="144" t="s">
        <v>54</v>
      </c>
      <c r="F5" s="144" t="s">
        <v>67</v>
      </c>
      <c r="G5" s="144" t="s">
        <v>68</v>
      </c>
      <c r="H5" s="144" t="s">
        <v>19</v>
      </c>
      <c r="I5" s="144" t="s">
        <v>20</v>
      </c>
      <c r="J5" s="144" t="s">
        <v>21</v>
      </c>
      <c r="K5" s="144" t="s">
        <v>32</v>
      </c>
      <c r="L5" s="144" t="s">
        <v>55</v>
      </c>
      <c r="M5" s="144" t="s">
        <v>22</v>
      </c>
      <c r="N5" s="144" t="s">
        <v>23</v>
      </c>
      <c r="O5" s="144" t="s">
        <v>87</v>
      </c>
      <c r="P5" s="144" t="s">
        <v>24</v>
      </c>
      <c r="Q5" s="144" t="s">
        <v>106</v>
      </c>
      <c r="R5" s="144" t="s">
        <v>25</v>
      </c>
      <c r="S5" s="144" t="s">
        <v>26</v>
      </c>
      <c r="T5" s="144" t="s">
        <v>109</v>
      </c>
      <c r="U5" s="144" t="s">
        <v>27</v>
      </c>
      <c r="V5" s="144" t="s">
        <v>28</v>
      </c>
      <c r="W5" s="144" t="s">
        <v>29</v>
      </c>
      <c r="X5" s="144" t="s">
        <v>75</v>
      </c>
      <c r="Y5" s="144" t="s">
        <v>70</v>
      </c>
    </row>
    <row r="6" spans="1:25" ht="16.5" x14ac:dyDescent="0.2">
      <c r="A6" s="20">
        <v>1</v>
      </c>
      <c r="B6" s="20">
        <v>2</v>
      </c>
      <c r="C6" s="20">
        <v>3</v>
      </c>
      <c r="D6" s="20">
        <v>4</v>
      </c>
      <c r="E6" s="20">
        <v>5</v>
      </c>
      <c r="F6" s="20">
        <v>6</v>
      </c>
      <c r="G6" s="20">
        <v>7</v>
      </c>
      <c r="H6" s="20">
        <v>8</v>
      </c>
      <c r="I6" s="20">
        <v>9</v>
      </c>
      <c r="J6" s="20">
        <v>10</v>
      </c>
      <c r="K6" s="20">
        <v>11</v>
      </c>
      <c r="L6" s="20">
        <v>12</v>
      </c>
      <c r="M6" s="20">
        <v>13</v>
      </c>
      <c r="N6" s="20">
        <v>14</v>
      </c>
      <c r="O6" s="20">
        <v>15</v>
      </c>
      <c r="P6" s="24">
        <v>16</v>
      </c>
      <c r="Q6" s="26">
        <v>17</v>
      </c>
      <c r="R6" s="24">
        <v>18</v>
      </c>
      <c r="S6" s="24">
        <v>19</v>
      </c>
      <c r="T6" s="24">
        <v>20</v>
      </c>
      <c r="U6" s="24">
        <v>21</v>
      </c>
      <c r="V6" s="24">
        <v>22</v>
      </c>
      <c r="W6" s="24">
        <v>23</v>
      </c>
      <c r="X6" s="24">
        <v>24</v>
      </c>
      <c r="Y6" s="24">
        <v>25</v>
      </c>
    </row>
    <row r="7" spans="1:25" ht="43.15" customHeight="1" x14ac:dyDescent="0.2">
      <c r="A7" s="174">
        <v>1</v>
      </c>
      <c r="B7" s="174"/>
      <c r="C7" s="175"/>
      <c r="D7" s="168"/>
      <c r="E7" s="181"/>
      <c r="F7" s="283"/>
      <c r="G7" s="278"/>
      <c r="H7" s="176"/>
      <c r="I7" s="180"/>
      <c r="J7" s="180"/>
      <c r="K7" s="180"/>
      <c r="L7" s="8"/>
      <c r="M7" s="19"/>
      <c r="N7" s="19"/>
      <c r="O7" s="182"/>
      <c r="P7" s="179"/>
      <c r="Q7" s="25"/>
      <c r="R7" s="6"/>
      <c r="S7" s="21"/>
      <c r="T7" s="6"/>
      <c r="U7" s="21"/>
      <c r="V7" s="6"/>
      <c r="W7" s="21"/>
      <c r="X7" s="179"/>
      <c r="Y7" s="6"/>
    </row>
    <row r="8" spans="1:25" ht="16.5" x14ac:dyDescent="0.2">
      <c r="A8" s="174"/>
      <c r="B8" s="174"/>
      <c r="C8" s="175"/>
      <c r="D8" s="169"/>
      <c r="E8" s="181"/>
      <c r="F8" s="283"/>
      <c r="G8" s="280"/>
      <c r="H8" s="176"/>
      <c r="I8" s="180"/>
      <c r="J8" s="180"/>
      <c r="K8" s="180"/>
      <c r="L8" s="8"/>
      <c r="M8" s="18"/>
      <c r="N8" s="18"/>
      <c r="O8" s="182"/>
      <c r="P8" s="179"/>
      <c r="Q8" s="25"/>
      <c r="R8" s="6"/>
      <c r="S8" s="22"/>
      <c r="T8" s="6"/>
      <c r="U8" s="21"/>
      <c r="V8" s="6"/>
      <c r="W8" s="22"/>
      <c r="X8" s="179"/>
      <c r="Y8" s="7"/>
    </row>
    <row r="9" spans="1:25" ht="42" customHeight="1" x14ac:dyDescent="0.2">
      <c r="A9" s="301" t="s">
        <v>80</v>
      </c>
      <c r="B9" s="301"/>
      <c r="C9" s="301"/>
      <c r="D9" s="301"/>
      <c r="E9" s="301"/>
      <c r="F9" s="301"/>
      <c r="G9" s="301"/>
      <c r="H9" s="301"/>
      <c r="I9" s="301"/>
      <c r="J9" s="301"/>
      <c r="K9" s="301"/>
      <c r="L9" s="301"/>
      <c r="M9" s="301"/>
      <c r="N9" s="301"/>
      <c r="O9" s="146"/>
      <c r="P9" s="147"/>
      <c r="Q9" s="147"/>
      <c r="R9" s="147"/>
      <c r="S9" s="147"/>
      <c r="T9" s="147"/>
      <c r="U9" s="147"/>
      <c r="V9" s="147"/>
      <c r="W9" s="148"/>
      <c r="X9" s="148"/>
      <c r="Y9" s="147">
        <f>Y7</f>
        <v>0</v>
      </c>
    </row>
    <row r="10" spans="1:25" x14ac:dyDescent="0.2">
      <c r="P10" s="5"/>
      <c r="Q10" s="5"/>
    </row>
    <row r="11" spans="1:25" ht="28.5" customHeight="1" x14ac:dyDescent="0.3">
      <c r="A11" s="177" t="s">
        <v>78</v>
      </c>
      <c r="B11" s="178"/>
      <c r="C11" s="178"/>
      <c r="D11" s="178"/>
      <c r="E11" s="178"/>
      <c r="F11" s="178"/>
      <c r="G11" s="178"/>
      <c r="H11" s="178"/>
      <c r="I11" s="178"/>
      <c r="J11" s="178"/>
      <c r="K11" s="178"/>
      <c r="L11" s="178"/>
      <c r="M11" s="178"/>
      <c r="N11" s="178"/>
      <c r="O11" s="178"/>
      <c r="P11" s="178"/>
      <c r="Q11" s="178"/>
      <c r="R11" s="178"/>
      <c r="S11" s="178"/>
      <c r="T11" s="178"/>
      <c r="U11" s="178"/>
      <c r="V11" s="178"/>
      <c r="W11" s="17"/>
    </row>
    <row r="14" spans="1:25" x14ac:dyDescent="0.2">
      <c r="B14" s="14"/>
      <c r="C14" s="11"/>
      <c r="D14" s="11"/>
      <c r="E14" s="11"/>
      <c r="F14" s="12"/>
      <c r="G14" s="12"/>
    </row>
    <row r="15" spans="1:25" x14ac:dyDescent="0.2">
      <c r="C15" s="11"/>
      <c r="D15" s="11"/>
      <c r="E15" s="11"/>
      <c r="F15" s="12"/>
      <c r="G15" s="12"/>
    </row>
    <row r="16" spans="1:25" x14ac:dyDescent="0.2">
      <c r="C16" s="11"/>
      <c r="D16" s="11"/>
      <c r="E16" s="11"/>
      <c r="F16" s="12"/>
      <c r="G16" s="12"/>
    </row>
    <row r="17" spans="2:23" x14ac:dyDescent="0.2">
      <c r="C17" s="13"/>
      <c r="D17" s="13"/>
      <c r="E17" s="11"/>
      <c r="F17" s="12"/>
      <c r="G17" s="12"/>
    </row>
    <row r="18" spans="2:23" ht="13.15" customHeight="1" x14ac:dyDescent="0.25">
      <c r="B18"/>
      <c r="C18" s="11"/>
      <c r="D18" s="11"/>
      <c r="E18" s="11"/>
      <c r="F18" s="12"/>
      <c r="G18" s="12"/>
      <c r="V18" s="5"/>
      <c r="W18" s="5"/>
    </row>
    <row r="19" spans="2:23" ht="67.5" customHeight="1" x14ac:dyDescent="0.2">
      <c r="B19" s="10"/>
      <c r="C19" s="11"/>
      <c r="D19" s="11"/>
      <c r="E19" s="11"/>
      <c r="F19" s="12"/>
      <c r="G19" s="12"/>
    </row>
    <row r="20" spans="2:23" x14ac:dyDescent="0.2">
      <c r="C20" s="11"/>
      <c r="D20" s="11"/>
      <c r="E20" s="11"/>
      <c r="F20" s="12"/>
      <c r="G20" s="12"/>
    </row>
    <row r="21" spans="2:23" ht="84" customHeight="1" x14ac:dyDescent="0.25">
      <c r="B21" s="9"/>
      <c r="C21" s="11"/>
      <c r="D21" s="11"/>
      <c r="E21" s="11"/>
      <c r="F21" s="12"/>
      <c r="G21" s="12"/>
    </row>
    <row r="22" spans="2:23" x14ac:dyDescent="0.2">
      <c r="C22" s="11"/>
      <c r="D22" s="11"/>
      <c r="E22" s="11"/>
      <c r="F22" s="12"/>
      <c r="G22" s="12"/>
    </row>
    <row r="23" spans="2:23" x14ac:dyDescent="0.2">
      <c r="C23" s="11"/>
      <c r="D23" s="11"/>
      <c r="E23" s="11"/>
      <c r="F23" s="12"/>
      <c r="G23" s="12"/>
    </row>
    <row r="25" spans="2:23" x14ac:dyDescent="0.2">
      <c r="S25" s="5"/>
    </row>
  </sheetData>
  <autoFilter ref="A2:V9"/>
  <mergeCells count="34">
    <mergeCell ref="A1:Y1"/>
    <mergeCell ref="F2:F3"/>
    <mergeCell ref="G2:G3"/>
    <mergeCell ref="H2:H3"/>
    <mergeCell ref="I2:I3"/>
    <mergeCell ref="P2:W2"/>
    <mergeCell ref="O2:O3"/>
    <mergeCell ref="J2:J3"/>
    <mergeCell ref="A2:A3"/>
    <mergeCell ref="B2:B3"/>
    <mergeCell ref="C2:C3"/>
    <mergeCell ref="D2:D3"/>
    <mergeCell ref="E2:E3"/>
    <mergeCell ref="Y2:Y3"/>
    <mergeCell ref="X7:X8"/>
    <mergeCell ref="X2:X3"/>
    <mergeCell ref="K2:K3"/>
    <mergeCell ref="L2:L3"/>
    <mergeCell ref="M2:N2"/>
    <mergeCell ref="A11:V11"/>
    <mergeCell ref="I7:I8"/>
    <mergeCell ref="J7:J8"/>
    <mergeCell ref="K7:K8"/>
    <mergeCell ref="O7:O8"/>
    <mergeCell ref="P7:P8"/>
    <mergeCell ref="A9:N9"/>
    <mergeCell ref="H7:H8"/>
    <mergeCell ref="C7:C8"/>
    <mergeCell ref="D7:D8"/>
    <mergeCell ref="E7:E8"/>
    <mergeCell ref="A7:A8"/>
    <mergeCell ref="B7:B8"/>
    <mergeCell ref="F7:F8"/>
    <mergeCell ref="G7:G8"/>
  </mergeCells>
  <pageMargins left="0.11811023622047245" right="0.11811023622047245" top="1.0431818181818182" bottom="0.51181102362204722" header="0.55118110236220474" footer="0.31496062992125984"/>
  <pageSetup paperSize="9" scale="30" fitToHeight="0" orientation="landscape" r:id="rId1"/>
  <headerFooter>
    <oddFooter>&amp;C&amp;"Trebuchet MS,Bold"Interreg VI-A Romania-Bulgaria&amp;R&amp;P/&amp;N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12"/>
  <sheetViews>
    <sheetView tabSelected="1" view="pageBreakPreview" zoomScaleNormal="100" zoomScaleSheetLayoutView="100" workbookViewId="0">
      <selection activeCell="G9" sqref="G9"/>
    </sheetView>
  </sheetViews>
  <sheetFormatPr defaultRowHeight="15" x14ac:dyDescent="0.25"/>
  <cols>
    <col min="2" max="2" width="20.42578125" style="102" customWidth="1"/>
    <col min="3" max="3" width="45.85546875" style="102" customWidth="1"/>
    <col min="4" max="4" width="42.140625" style="102" customWidth="1"/>
    <col min="5" max="5" width="34.140625" style="102" customWidth="1"/>
    <col min="6" max="6" width="31.28515625" style="102" customWidth="1"/>
    <col min="7" max="8" width="22.5703125" style="102" customWidth="1"/>
    <col min="9" max="10" width="9.140625" style="102"/>
  </cols>
  <sheetData>
    <row r="2" spans="2:8" ht="18.75" x14ac:dyDescent="0.3">
      <c r="B2" s="308" t="s">
        <v>344</v>
      </c>
      <c r="C2" s="308"/>
      <c r="D2" s="308"/>
      <c r="E2" s="308"/>
      <c r="F2" s="308"/>
      <c r="G2" s="308"/>
      <c r="H2" s="122"/>
    </row>
    <row r="4" spans="2:8" ht="33" x14ac:dyDescent="0.25">
      <c r="B4" s="130" t="s">
        <v>345</v>
      </c>
      <c r="C4" s="130" t="s">
        <v>71</v>
      </c>
      <c r="D4" s="130" t="s">
        <v>346</v>
      </c>
      <c r="E4" s="130" t="s">
        <v>347</v>
      </c>
      <c r="F4" s="130" t="s">
        <v>348</v>
      </c>
      <c r="G4" s="130" t="s">
        <v>349</v>
      </c>
      <c r="H4" s="130" t="s">
        <v>415</v>
      </c>
    </row>
    <row r="5" spans="2:8" ht="75" x14ac:dyDescent="0.25">
      <c r="B5" s="103" t="s">
        <v>350</v>
      </c>
      <c r="C5" s="104" t="s">
        <v>351</v>
      </c>
      <c r="D5" s="105" t="s">
        <v>352</v>
      </c>
      <c r="E5" s="106">
        <f>[1]PO1!P9</f>
        <v>12854287.34</v>
      </c>
      <c r="F5" s="107">
        <f>[1]PO1!R9</f>
        <v>10283429.859999999</v>
      </c>
      <c r="G5" s="108">
        <v>1</v>
      </c>
      <c r="H5" s="107">
        <f>'PO1'!Y9</f>
        <v>0</v>
      </c>
    </row>
    <row r="6" spans="2:8" ht="45" x14ac:dyDescent="0.25">
      <c r="B6" s="309" t="s">
        <v>353</v>
      </c>
      <c r="C6" s="310" t="s">
        <v>354</v>
      </c>
      <c r="D6" s="105" t="s">
        <v>355</v>
      </c>
      <c r="E6" s="109">
        <f>'PO2'!P14</f>
        <v>24330679.260000002</v>
      </c>
      <c r="F6" s="109">
        <f>'PO2'!R14</f>
        <v>19464543.400000002</v>
      </c>
      <c r="G6" s="109">
        <v>1</v>
      </c>
      <c r="H6" s="109">
        <f>'PO2'!Y14</f>
        <v>0</v>
      </c>
    </row>
    <row r="7" spans="2:8" ht="111.75" customHeight="1" x14ac:dyDescent="0.25">
      <c r="B7" s="309"/>
      <c r="C7" s="311"/>
      <c r="D7" s="110" t="s">
        <v>356</v>
      </c>
      <c r="E7" s="111">
        <f>'PO2'!P44</f>
        <v>27242823.640000001</v>
      </c>
      <c r="F7" s="111">
        <f>'PO2'!R44</f>
        <v>21794258.819999997</v>
      </c>
      <c r="G7" s="108">
        <v>11</v>
      </c>
      <c r="H7" s="107">
        <f>'PO2'!Y44</f>
        <v>0</v>
      </c>
    </row>
    <row r="8" spans="2:8" ht="75" x14ac:dyDescent="0.25">
      <c r="B8" s="103" t="s">
        <v>357</v>
      </c>
      <c r="C8" s="110" t="s">
        <v>358</v>
      </c>
      <c r="D8" s="110" t="s">
        <v>359</v>
      </c>
      <c r="E8" s="107">
        <f>'PO3'!P66</f>
        <v>16175523.749999998</v>
      </c>
      <c r="F8" s="107">
        <f>'PO3'!R66</f>
        <v>12940418.809999999</v>
      </c>
      <c r="G8" s="108">
        <v>21</v>
      </c>
      <c r="H8" s="107">
        <f>'PO3'!Y66</f>
        <v>0</v>
      </c>
    </row>
    <row r="9" spans="2:8" ht="90" x14ac:dyDescent="0.25">
      <c r="B9" s="103" t="s">
        <v>360</v>
      </c>
      <c r="C9" s="110" t="s">
        <v>361</v>
      </c>
      <c r="D9" s="110" t="s">
        <v>362</v>
      </c>
      <c r="E9" s="109">
        <f>0</f>
        <v>0</v>
      </c>
      <c r="F9" s="109">
        <f>0</f>
        <v>0</v>
      </c>
      <c r="G9" s="108">
        <v>0</v>
      </c>
      <c r="H9" s="107">
        <f>'PO4'!Y9</f>
        <v>0</v>
      </c>
    </row>
    <row r="10" spans="2:8" ht="16.5" x14ac:dyDescent="0.25">
      <c r="B10" s="312" t="s">
        <v>363</v>
      </c>
      <c r="C10" s="312"/>
      <c r="D10" s="312"/>
      <c r="E10" s="128">
        <f>SUM(E5:E9)</f>
        <v>80603313.989999995</v>
      </c>
      <c r="F10" s="128">
        <f>SUM(F5:F9)</f>
        <v>64482650.890000001</v>
      </c>
      <c r="G10" s="129">
        <f>G9+G8+G7+G6+G5</f>
        <v>34</v>
      </c>
      <c r="H10" s="129">
        <f>H9+H8+H7+H6+H5</f>
        <v>0</v>
      </c>
    </row>
    <row r="12" spans="2:8" x14ac:dyDescent="0.25">
      <c r="B12" s="112" t="s">
        <v>364</v>
      </c>
      <c r="C12" s="112" t="s">
        <v>443</v>
      </c>
    </row>
  </sheetData>
  <mergeCells count="4">
    <mergeCell ref="B2:G2"/>
    <mergeCell ref="B6:B7"/>
    <mergeCell ref="C6:C7"/>
    <mergeCell ref="B10:D10"/>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PO1</vt:lpstr>
      <vt:lpstr>PO2</vt:lpstr>
      <vt:lpstr>PO3</vt:lpstr>
      <vt:lpstr>PO4</vt:lpstr>
      <vt:lpstr>Integrated situation</vt:lpstr>
      <vt:lpstr>'PO1'!Print_Area</vt:lpstr>
      <vt:lpstr>'PO2'!Print_Area</vt:lpstr>
      <vt:lpstr>'PO3'!Print_Area</vt:lpstr>
      <vt:lpstr>'PO4'!Print_Area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2025-12-12T11:41:07Z</dcterms:modified>
</cp:coreProperties>
</file>